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oncalves\Desktop\"/>
    </mc:Choice>
  </mc:AlternateContent>
  <workbookProtection workbookPassword="CA3F" lockStructure="1" lockWindows="1"/>
  <bookViews>
    <workbookView xWindow="135" yWindow="-180" windowWidth="17520" windowHeight="10425"/>
  </bookViews>
  <sheets>
    <sheet name="Plan1" sheetId="1" r:id="rId1"/>
    <sheet name="Plan2" sheetId="2" r:id="rId2"/>
    <sheet name="Plan3" sheetId="3" r:id="rId3"/>
  </sheets>
  <definedNames>
    <definedName name="_GoBack" localSheetId="0">Plan1!#REF!</definedName>
  </definedNames>
  <calcPr calcId="162913"/>
</workbook>
</file>

<file path=xl/calcChain.xml><?xml version="1.0" encoding="utf-8"?>
<calcChain xmlns="http://schemas.openxmlformats.org/spreadsheetml/2006/main">
  <c r="B407" i="1" l="1"/>
  <c r="C407" i="1"/>
  <c r="C172" i="1"/>
  <c r="B172" i="1"/>
  <c r="B29" i="1"/>
  <c r="B28" i="1"/>
  <c r="B112" i="1"/>
  <c r="B111" i="1"/>
  <c r="C112" i="1"/>
  <c r="C111" i="1"/>
  <c r="C62" i="1"/>
  <c r="C63" i="1"/>
  <c r="C64" i="1"/>
  <c r="C65" i="1"/>
  <c r="C66" i="1"/>
  <c r="C67" i="1"/>
  <c r="C68" i="1"/>
  <c r="C69" i="1"/>
  <c r="C70" i="1"/>
  <c r="C71" i="1"/>
  <c r="C72" i="1"/>
  <c r="C61" i="1"/>
  <c r="B62" i="1"/>
  <c r="B63" i="1"/>
  <c r="B64" i="1"/>
  <c r="B65" i="1"/>
  <c r="B66" i="1"/>
  <c r="B67" i="1"/>
  <c r="B68" i="1"/>
  <c r="B69" i="1"/>
  <c r="B70" i="1"/>
  <c r="B71" i="1"/>
  <c r="B72" i="1"/>
  <c r="B61" i="1"/>
  <c r="D29" i="1"/>
  <c r="E29" i="1"/>
  <c r="F29" i="1"/>
  <c r="G29" i="1"/>
  <c r="I29" i="1"/>
  <c r="J29" i="1"/>
  <c r="D28" i="1"/>
  <c r="E28" i="1"/>
  <c r="F28" i="1"/>
  <c r="G28" i="1"/>
  <c r="I28" i="1"/>
  <c r="J28" i="1"/>
  <c r="C29" i="1"/>
  <c r="C28" i="1"/>
  <c r="B73" i="1" l="1"/>
  <c r="C74" i="1"/>
  <c r="B74" i="1"/>
  <c r="C73" i="1"/>
</calcChain>
</file>

<file path=xl/sharedStrings.xml><?xml version="1.0" encoding="utf-8"?>
<sst xmlns="http://schemas.openxmlformats.org/spreadsheetml/2006/main" count="744" uniqueCount="322">
  <si>
    <t>Nesse item a prestadora deve preencher com os volumes, conforme tabela referente ao subsistema.</t>
  </si>
  <si>
    <t>Mês</t>
  </si>
  <si>
    <t>Captado</t>
  </si>
  <si>
    <t>(soma de todas as captações – superficial e subterrânea)</t>
  </si>
  <si>
    <t>(m³)</t>
  </si>
  <si>
    <t>Produzido</t>
  </si>
  <si>
    <t>Uso próprio</t>
  </si>
  <si>
    <t>Micro medido</t>
  </si>
  <si>
    <t>Faturado</t>
  </si>
  <si>
    <t>Perdas (mensal)</t>
  </si>
  <si>
    <t>l/ramal.dia*</t>
  </si>
  <si>
    <t>%*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</si>
  <si>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</si>
  <si>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</si>
  <si>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</si>
  <si>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</si>
  <si>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</si>
  <si>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</si>
  <si>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</si>
  <si>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</si>
  <si>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</si>
  <si>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</si>
  <si>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</si>
  <si>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</si>
  <si>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Acumulado</t>
  </si>
  <si>
    <t>Média dos 12 meses</t>
  </si>
  <si>
    <t>Produção</t>
  </si>
  <si>
    <t>Reservação</t>
  </si>
  <si>
    <t>Para os itens marcado com “*” o prestador deverá incluir memória de cálculo</t>
  </si>
  <si>
    <t>Número macro medidor</t>
  </si>
  <si>
    <t>Unidade produtora (manancial, poço...)</t>
  </si>
  <si>
    <t>Data da ultima aferição</t>
  </si>
  <si>
    <t>Data da próxima aferição</t>
  </si>
  <si>
    <t>Variáveis</t>
  </si>
  <si>
    <t>(Unidades produtoras - exemplos: Poço, riacho, açude, dreno, mina e rio).</t>
  </si>
  <si>
    <t>Denominação</t>
  </si>
  <si>
    <t>Código SAFI</t>
  </si>
  <si>
    <t>Forma de Captação</t>
  </si>
  <si>
    <t>Vazão</t>
  </si>
  <si>
    <t>Classe do corpo</t>
  </si>
  <si>
    <t>Outorgas</t>
  </si>
  <si>
    <t>Órgão emissor</t>
  </si>
  <si>
    <t>Número da outorga</t>
  </si>
  <si>
    <t>m³</t>
  </si>
  <si>
    <t>Profundidade</t>
  </si>
  <si>
    <t>Vazão Captada (m³/h)</t>
  </si>
  <si>
    <t>Horas de funcionamento – média diária</t>
  </si>
  <si>
    <t>Limpeza do poço</t>
  </si>
  <si>
    <t>Vazão outorgada</t>
  </si>
  <si>
    <t>È necessário serviço de limpeza? (sim/não)</t>
  </si>
  <si>
    <t>Com qual freqüência é realizada?</t>
  </si>
  <si>
    <t>Data da última limpeza</t>
  </si>
  <si>
    <t>Caracterização</t>
  </si>
  <si>
    <t>Quantidade de CMB (un.)</t>
  </si>
  <si>
    <t>Tipo de CMB</t>
  </si>
  <si>
    <t>Hman (m.c.a.)</t>
  </si>
  <si>
    <t>Q (m³/h)</t>
  </si>
  <si>
    <t>Potência do motor (cv)</t>
  </si>
  <si>
    <t>Tipo de sistema de acionamento das bombas</t>
  </si>
  <si>
    <t>Possui sistema de proteção? Qual?</t>
  </si>
  <si>
    <t>Operação</t>
  </si>
  <si>
    <t>Reserva Instalada</t>
  </si>
  <si>
    <t>Reserva em bancada</t>
  </si>
  <si>
    <t>Extensão</t>
  </si>
  <si>
    <t>Diâmetro (mm)</t>
  </si>
  <si>
    <t>Material</t>
  </si>
  <si>
    <t>Possui sistema de proteção de transiente?</t>
  </si>
  <si>
    <t>Capacidade nominal (m³/h)</t>
  </si>
  <si>
    <t>Vazão tratada (m³/h)</t>
  </si>
  <si>
    <t>Quantidade de lodo gerado (m³/mês)</t>
  </si>
  <si>
    <t>Possui processo de desidratação do lodo?</t>
  </si>
  <si>
    <t>Qual o destino final do lodo?</t>
  </si>
  <si>
    <t>Número da licença de operação</t>
  </si>
  <si>
    <t>Data de Validade da licença de operação</t>
  </si>
  <si>
    <t>Tipo de medidor de vazão</t>
  </si>
  <si>
    <t>Produtos pré-aplicados</t>
  </si>
  <si>
    <t>Coagulante/ Floculador</t>
  </si>
  <si>
    <t>Decantador</t>
  </si>
  <si>
    <t>Filtração</t>
  </si>
  <si>
    <t>Desinfecção final – produto aplicado</t>
  </si>
  <si>
    <t>Fluoretação – produto aplicado</t>
  </si>
  <si>
    <t>Produtos auxiliares</t>
  </si>
  <si>
    <t>Produtos aplicados para coagular</t>
  </si>
  <si>
    <t>Tipo do floculador</t>
  </si>
  <si>
    <t>Tipo</t>
  </si>
  <si>
    <t>Quantidade</t>
  </si>
  <si>
    <t>Como são realizadas as limpezas?</t>
  </si>
  <si>
    <t>Qual freqüência?</t>
  </si>
  <si>
    <t>Tipo (ascendente/ descente ou pressão)</t>
  </si>
  <si>
    <t>Freqüência da limpeza</t>
  </si>
  <si>
    <t>Descrição</t>
  </si>
  <si>
    <t>Finalidade</t>
  </si>
  <si>
    <t>ETA</t>
  </si>
  <si>
    <t>Habitantes por domicílio utilizados para projeto</t>
  </si>
  <si>
    <t>Nesse item a prestadora deve preencher com os volumes, conforme tabela referente para todas as ETA.</t>
  </si>
  <si>
    <t>(Casa de química, tratamento...)</t>
  </si>
  <si>
    <t>De quais poços realiza o tratamento?</t>
  </si>
  <si>
    <t>Existe algum tratamento específico? (exemplo: filtro para remoção de ferro, cromo, manganês, dentre outros)</t>
  </si>
  <si>
    <t>Produto usado para desinfecção</t>
  </si>
  <si>
    <t>Produto usado para fluoretação</t>
  </si>
  <si>
    <t>Sistema de proteção de transiente</t>
  </si>
  <si>
    <t>Capacidade (m³)</t>
  </si>
  <si>
    <t>Cota do terreno</t>
  </si>
  <si>
    <t>Nível d´água</t>
  </si>
  <si>
    <t>Instalação antecessora</t>
  </si>
  <si>
    <t>Instalação sucessora</t>
  </si>
  <si>
    <t>Forma de controle de nível</t>
  </si>
  <si>
    <t>Caminhão Pipa</t>
  </si>
  <si>
    <t>Máximo</t>
  </si>
  <si>
    <t>Mínimo</t>
  </si>
  <si>
    <t>Possui ponto de abastecimento?</t>
  </si>
  <si>
    <t>Possui controle de volume?</t>
  </si>
  <si>
    <t>Freqüência de lavagem</t>
  </si>
  <si>
    <t>Data da última lavagem</t>
  </si>
  <si>
    <t>Possui sistema de proteção? Quais?</t>
  </si>
  <si>
    <t>Vazão (m³/h)</t>
  </si>
  <si>
    <t>Pressão de sucção (mca)</t>
  </si>
  <si>
    <t>Pressão de recalque (mca)</t>
  </si>
  <si>
    <t>Pressão estática no ponto crítico (mca)</t>
  </si>
  <si>
    <t>Pressão dinâmica no ponto crítico (mca)</t>
  </si>
  <si>
    <t>Reservatório que abastece o “booster”</t>
  </si>
  <si>
    <t>Pressão de entrada (mca)</t>
  </si>
  <si>
    <t>Pressão de saída (mca)</t>
  </si>
  <si>
    <t>Denominação do setor</t>
  </si>
  <si>
    <t>É delimitado por “booster”, VRP ou zona de pressão?</t>
  </si>
  <si>
    <t>Pressão máxima no ponto crítico (mca)</t>
  </si>
  <si>
    <t>Pressão mínima no ponto crítico (mca)</t>
  </si>
  <si>
    <t>Residencial</t>
  </si>
  <si>
    <t>Industrial</t>
  </si>
  <si>
    <t>Mista</t>
  </si>
  <si>
    <t>Comercial</t>
  </si>
  <si>
    <t>Publica</t>
  </si>
  <si>
    <t>Total</t>
  </si>
  <si>
    <t>Deve ser preenchida uma ficha para cada subsistema.</t>
  </si>
  <si>
    <t>Município:</t>
  </si>
  <si>
    <t xml:space="preserve">Código IBGE: </t>
  </si>
  <si>
    <t xml:space="preserve">Subsistema: </t>
  </si>
  <si>
    <t>Código do subsistema (SAFI):</t>
  </si>
  <si>
    <t>Entende-se subsistema todos os sistemas do município que não sejam integrados entre si. Exemplo: Sede e Distritos.</t>
  </si>
  <si>
    <t>Ano de saturação do sistema (incluir memória de cálculo)</t>
  </si>
  <si>
    <t>Nesse item a prestadora deve preencher com os volumes, conforme tabela, para todos os mananciais.</t>
  </si>
  <si>
    <t>Nesse item a prestadora deve preencher com os volumes, conforme tabela,para todos os mananciais.</t>
  </si>
  <si>
    <t>Tipo de sistema de acionamento das bombas (exemplo)</t>
  </si>
  <si>
    <r>
      <t>Q</t>
    </r>
    <r>
      <rPr>
        <vertAlign val="subscript"/>
        <sz val="10"/>
        <color theme="1"/>
        <rFont val="Arial Narrow"/>
        <family val="2"/>
      </rPr>
      <t>7,10</t>
    </r>
  </si>
  <si>
    <t>1. Sistema de abastecimento de água</t>
  </si>
  <si>
    <t>1.1.1. Aferição de equipamentos de macro medição</t>
  </si>
  <si>
    <t>1.2 Captação</t>
  </si>
  <si>
    <t>1.2.1 Manancial superficial</t>
  </si>
  <si>
    <t>1.2.2 Manancial subterrâneo</t>
  </si>
  <si>
    <t>1.3 Adução de água bruta</t>
  </si>
  <si>
    <t>1.3.1 Estação elevatória de água bruta - EEAB</t>
  </si>
  <si>
    <t>1.3.2 Adutoras e linhas de recalque de água bruta</t>
  </si>
  <si>
    <t>1.4 Estação de tratamento de água</t>
  </si>
  <si>
    <t>1.4.1 Estação de tratamento de água – Captação superficial</t>
  </si>
  <si>
    <t>1.4.2 Tipos e unidades constituintes</t>
  </si>
  <si>
    <t>1.4.3 Estação de tratamento de água – Captação subterrânea</t>
  </si>
  <si>
    <t>1.5 Adução de água tratada</t>
  </si>
  <si>
    <t>1.5.1 Estação elevatória de água tratada – EEAT</t>
  </si>
  <si>
    <t>1.5.2 Adutoras e linhas de recalque de água tratada</t>
  </si>
  <si>
    <t>1.6 Reservação</t>
  </si>
  <si>
    <t>1.7 Estação pressurizadora (Booster)</t>
  </si>
  <si>
    <t>1.8 Válvulas Redutoras de Pressão – VRP</t>
  </si>
  <si>
    <t>1.9 Setorização</t>
  </si>
  <si>
    <t>1.10 Rede de distribuição</t>
  </si>
  <si>
    <t>1.11 Ligações e economias</t>
  </si>
  <si>
    <t>Está sendo solicitado laudo de produtos químicos conforme ABNT 15.784? (Sim/não)</t>
  </si>
  <si>
    <t>Está sendo entregue o "Declas" para a Centro de Vigilância Sanitária (CVS)? (sim/não)</t>
  </si>
  <si>
    <t>Os operadores envolvidos estão treinados e capacitados para tarefa de tratamento de água, operação de ETA e operação de poço? (sim/não)</t>
  </si>
  <si>
    <t>Validade (data DD/MM/AAAA)</t>
  </si>
  <si>
    <t>1.1 Volume de água por subsistema (mensal – referente a 2018)</t>
  </si>
  <si>
    <t>Volume de água captado - (mensal – referente a 2018)</t>
  </si>
  <si>
    <t>Volume de água produzido - (mensal – referente a 2018)</t>
  </si>
  <si>
    <t>Quantidade de ligações atendidas (Dezembro/2018)</t>
  </si>
  <si>
    <t>Quantidade de economias atendidas (Dezembro/2018)</t>
  </si>
  <si>
    <t>Número de ligações ativas atendidas (Dezembro/2018)</t>
  </si>
  <si>
    <t>Número de economias ativas atendidas (Dezembro/2018)</t>
  </si>
  <si>
    <t>Número de ligações atendidas (Dezembro/2018)</t>
  </si>
  <si>
    <t>Número de economias atendidas (Dezembro/2018)</t>
  </si>
  <si>
    <t>Ligação (Dezembro/2018)</t>
  </si>
  <si>
    <t>Economia (Dezembro/2018)</t>
  </si>
  <si>
    <t>Quantidade de reclamações de falta de água no SAU/ SAC (anual - 2018)</t>
  </si>
  <si>
    <t>É realizado monitoramento da água bruta conforme a portaria 5 consolidada do Ministério da Saúde (sim ou não)</t>
  </si>
  <si>
    <t>É realizado monitoramento da água bruta conforme a portaria consolidada 5, Anexo XX do MS? (sim ou não)</t>
  </si>
  <si>
    <t xml:space="preserve">A qualidade na captação apresentou alterações que motivassem informar aos órgáos ambientais, de recurosos hídricos e saúde pública, conforme Art.13, VIII, da portaria consolidada 5, Anexo XX do MS </t>
  </si>
  <si>
    <t>Horas de funcionamento diária (média de 2018)</t>
  </si>
  <si>
    <t>Para outros sistemas (subsistemas dentro do mesmo município ou outros municípios)</t>
  </si>
  <si>
    <t>Importado</t>
  </si>
  <si>
    <t>Exportado</t>
  </si>
  <si>
    <t>Taubaté</t>
  </si>
  <si>
    <t>Sede</t>
  </si>
  <si>
    <t>FONTE DE DADOS</t>
  </si>
  <si>
    <t xml:space="preserve">TO - SGP 2.0 </t>
  </si>
  <si>
    <t>&gt;2045</t>
  </si>
  <si>
    <t>Já saturado</t>
  </si>
  <si>
    <t>TA033ME</t>
  </si>
  <si>
    <t>Manancial Paraíba do Sul</t>
  </si>
  <si>
    <t>Rio Paraíba do Sul</t>
  </si>
  <si>
    <t>Rio Una</t>
  </si>
  <si>
    <t>canal de tomada</t>
  </si>
  <si>
    <t>II</t>
  </si>
  <si>
    <t>sim</t>
  </si>
  <si>
    <t>não</t>
  </si>
  <si>
    <r>
      <t xml:space="preserve">A qualidade na captação apresentou alterações que motivassem informar aos órgáos ambientais, de recursos hídricos e saúde pública, conforme </t>
    </r>
    <r>
      <rPr>
        <sz val="8"/>
        <color rgb="FFFF0000"/>
        <rFont val="Arial Narrow"/>
        <family val="2"/>
      </rPr>
      <t>Art. 13 do Anexo XX da Portaria 5 consolidada (sim ou não)</t>
    </r>
  </si>
  <si>
    <t>ANA</t>
  </si>
  <si>
    <t>DAEE</t>
  </si>
  <si>
    <r>
      <t>Vazão outorgada (m</t>
    </r>
    <r>
      <rPr>
        <vertAlign val="superscript"/>
        <sz val="10"/>
        <color theme="1"/>
        <rFont val="Arial Narrow"/>
        <family val="2"/>
      </rPr>
      <t>3</t>
    </r>
    <r>
      <rPr>
        <sz val="10"/>
        <color theme="1"/>
        <rFont val="Arial Narrow"/>
        <family val="2"/>
      </rPr>
      <t>/h)</t>
    </r>
  </si>
  <si>
    <t>Poço Marlene Miranda</t>
  </si>
  <si>
    <t>Poço São Félix do Cataguá</t>
  </si>
  <si>
    <t>AAB Rio Paraíba</t>
  </si>
  <si>
    <t>AAB Rio Una</t>
  </si>
  <si>
    <t>eixo vertical</t>
  </si>
  <si>
    <t>eixo horizontal</t>
  </si>
  <si>
    <t>telecomando</t>
  </si>
  <si>
    <t>Tanque de amortização unidirecional, válvula anti-golpe e ventosas.</t>
  </si>
  <si>
    <t>Válvula anti-golpe e ventosas.</t>
  </si>
  <si>
    <t>Aço</t>
  </si>
  <si>
    <t>Ferro Fundido</t>
  </si>
  <si>
    <t>Sim</t>
  </si>
  <si>
    <t>Não</t>
  </si>
  <si>
    <t>ETA Taubaté</t>
  </si>
  <si>
    <t>_</t>
  </si>
  <si>
    <t>sistema de drenagem</t>
  </si>
  <si>
    <t>Calha Parshall</t>
  </si>
  <si>
    <t>Cloro gás em cilindros de 900 kg, carvão ativado</t>
  </si>
  <si>
    <t>Sulfato de Alumínio</t>
  </si>
  <si>
    <t>Convencional (com pás giratórias)</t>
  </si>
  <si>
    <t>Pirâmide Invertida</t>
  </si>
  <si>
    <t>Convencional</t>
  </si>
  <si>
    <t>Limpeza Manual - Tercerizada</t>
  </si>
  <si>
    <t>7 à 15 dias</t>
  </si>
  <si>
    <t>15 à 30 dias</t>
  </si>
  <si>
    <t>descendente</t>
  </si>
  <si>
    <t>a cada 24 h por filtro</t>
  </si>
  <si>
    <t>Cloro gás cilindros - 900 kg</t>
  </si>
  <si>
    <t>Ácido Fluossilícico</t>
  </si>
  <si>
    <t>Polieletrólito</t>
  </si>
  <si>
    <t>Auxiliar de Coagulação</t>
  </si>
  <si>
    <t>Hipoclorito de Sódio</t>
  </si>
  <si>
    <t>Sistema Marlene Miranda</t>
  </si>
  <si>
    <t>Sistema São Félix do Cataguá</t>
  </si>
  <si>
    <t>R5-T2</t>
  </si>
  <si>
    <t>R3-R5</t>
  </si>
  <si>
    <t>R1-T1</t>
  </si>
  <si>
    <t>Estoril I</t>
  </si>
  <si>
    <t>submersa</t>
  </si>
  <si>
    <t>sucção</t>
  </si>
  <si>
    <t>Transferência de outorga pela Portaria DAEE n° 1217 de 03/07/2011. Protocolo 12476/2018-BPB-SEDE</t>
  </si>
  <si>
    <t xml:space="preserve">Poço São Félix do Cataguá </t>
  </si>
  <si>
    <t xml:space="preserve">Poço Marlene Miranda </t>
  </si>
  <si>
    <t xml:space="preserve">ETA Taubaté </t>
  </si>
  <si>
    <t>n/a</t>
  </si>
  <si>
    <t>Fonte: CIGCN/SGH</t>
  </si>
  <si>
    <t>981,00 m</t>
  </si>
  <si>
    <t>FºFº</t>
  </si>
  <si>
    <t>R3 - R5</t>
  </si>
  <si>
    <t>R1-T1 (LR-1)</t>
  </si>
  <si>
    <t>R1-T1 (LR-2)</t>
  </si>
  <si>
    <t>716,00 m</t>
  </si>
  <si>
    <t>EEAT5(Jardim América)-R10</t>
  </si>
  <si>
    <t>210,12 m</t>
  </si>
  <si>
    <t>PVC</t>
  </si>
  <si>
    <t>A.A.T. ETA II - R2</t>
  </si>
  <si>
    <t>721,93 m</t>
  </si>
  <si>
    <t>R 1.1</t>
  </si>
  <si>
    <t>semi enterrado</t>
  </si>
  <si>
    <t>R 1.2</t>
  </si>
  <si>
    <t>R 2.1</t>
  </si>
  <si>
    <t>R 2.2</t>
  </si>
  <si>
    <t>R 2.3</t>
  </si>
  <si>
    <t>apoiado</t>
  </si>
  <si>
    <t>R 3</t>
  </si>
  <si>
    <t>enterrado</t>
  </si>
  <si>
    <t>R 4</t>
  </si>
  <si>
    <t>R 5</t>
  </si>
  <si>
    <t>R 8 - Marlene Miranda</t>
  </si>
  <si>
    <t>R 9 - Estoril</t>
  </si>
  <si>
    <t>T 1 - Três Marias</t>
  </si>
  <si>
    <t>elevado</t>
  </si>
  <si>
    <t>T 2 - Chácaras Reunidas Brasil</t>
  </si>
  <si>
    <t>T 3 - CECP</t>
  </si>
  <si>
    <t>R 10 - Fonte Maculada</t>
  </si>
  <si>
    <t>Res. Jardim América</t>
  </si>
  <si>
    <t>Res. CDHU - Sitio Tangará</t>
  </si>
  <si>
    <t>concreto armado</t>
  </si>
  <si>
    <t>Fibra de Vidro</t>
  </si>
  <si>
    <t>Estação de Tratamento de àgua</t>
  </si>
  <si>
    <t>EEAT Estoril I</t>
  </si>
  <si>
    <t>R 1</t>
  </si>
  <si>
    <t>R 2</t>
  </si>
  <si>
    <t>R 8 Marlene Miranda</t>
  </si>
  <si>
    <t>R 10 - Fonte Imaculada</t>
  </si>
  <si>
    <t>T 3 - CECAP</t>
  </si>
  <si>
    <t>Obs: Contrato nº 702/18 de Limpeza de Reservatórios dos municípios de Taubaté e Tremembé (Na etapa de Liberação de Autorização de Serviço).</t>
  </si>
  <si>
    <t>R3-R4</t>
  </si>
  <si>
    <t>Barreiro</t>
  </si>
  <si>
    <t>Quinta das Frutas</t>
  </si>
  <si>
    <t>Chácaras Silvestre</t>
  </si>
  <si>
    <t>Jardim América</t>
  </si>
  <si>
    <t>Estoril II</t>
  </si>
  <si>
    <t>inversor de frequencia</t>
  </si>
  <si>
    <t>Continental II</t>
  </si>
  <si>
    <t>R3</t>
  </si>
  <si>
    <t>R5</t>
  </si>
  <si>
    <t>R1.1 / R1.2</t>
  </si>
  <si>
    <t>R4</t>
  </si>
  <si>
    <t>R8</t>
  </si>
  <si>
    <t>CDHU Tangará</t>
  </si>
  <si>
    <t>PVC DEFºFº</t>
  </si>
  <si>
    <t>CIMENTO AMIANTO</t>
  </si>
  <si>
    <t>AÇO</t>
  </si>
  <si>
    <t>FONTE: GES - CIGCN</t>
  </si>
  <si>
    <t>VRP Jardim Columbia</t>
  </si>
  <si>
    <t>VRP 1 - São Judas Tadeu</t>
  </si>
  <si>
    <t>VRP 2 - São Judas Tadeu</t>
  </si>
  <si>
    <t>VRP 1 - Jardim Santa Tereza</t>
  </si>
  <si>
    <t>VRP 2 - Jardim Santa Tereza</t>
  </si>
  <si>
    <t>VRP Bonfim</t>
  </si>
  <si>
    <t>VRP Sítio Santo Antônio</t>
  </si>
  <si>
    <t>VRP Campos Elíseos</t>
  </si>
  <si>
    <t>VRP Taubaté Village</t>
  </si>
  <si>
    <t xml:space="preserve">Tipo de sistema de acionamento </t>
  </si>
  <si>
    <t>De acordo com necessidade Operacional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</si>
</sst>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_-;\-* #,##0_-;_-* &quot;-&quot;??_-;_-@_-"/>
    <numFmt numFmtId="166" formatCode="#,##0.0000"/>
    <numFmt numFmtId="167" formatCode="#,##0_ ;\-#,##0\ 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4"/>
      <name val="Arial Narrow"/>
      <family val="2"/>
    </font>
    <font>
      <vertAlign val="subscript"/>
      <sz val="10"/>
      <color theme="1"/>
      <name val="Arial Narrow"/>
      <family val="2"/>
    </font>
    <font>
      <i/>
      <sz val="10"/>
      <color theme="1"/>
      <name val="Arial Narrow"/>
      <family val="2"/>
    </font>
    <font>
      <sz val="10"/>
      <color rgb="FF548DD4"/>
      <name val="Arial Narrow"/>
      <family val="2"/>
    </font>
    <font>
      <sz val="10"/>
      <color rgb="FFFF0000"/>
      <name val="Arial Narrow"/>
      <family val="2"/>
    </font>
    <font>
      <b/>
      <sz val="11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i/>
      <sz val="10"/>
      <color rgb="FF548DD4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vertAlign val="superscript"/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</cellStyleXfs>
  <cellXfs count="11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vertical="center"/>
    </xf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0" fontId="17" fillId="0" borderId="1" xfId="0" applyFont="1" applyBorder="1" applyAlignment="1">
      <alignment horizontal="right"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165" fontId="17" fillId="4" borderId="1" xfId="1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167" fontId="16" fillId="0" borderId="1" xfId="1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10" fillId="4" borderId="2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3"/>
    <cellStyle name="Normal 3" xfId="4"/>
    <cellStyle name="Normal 4" xfId="2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8"/>
  <sheetViews>
    <sheetView windowProtection="1" tabSelected="1" zoomScale="120" zoomScaleNormal="120" workbookViewId="0">
      <selection activeCell="C4" sqref="C4"/>
    </sheetView>
  </sheetViews>
  <sheetFormatPr defaultColWidth="55.28515625" defaultRowHeight="12.75" x14ac:dyDescent="0.25"/>
  <cols>
    <col min="1" max="1" width="22.85546875" style="1" customWidth="1"/>
    <col min="2" max="2" width="20.42578125" style="1" customWidth="1"/>
    <col min="3" max="3" width="22.7109375" style="1" customWidth="1"/>
    <col min="4" max="6" width="13.85546875" style="1" customWidth="1"/>
    <col min="7" max="7" width="16.5703125" style="1" customWidth="1"/>
    <col min="8" max="8" width="18.7109375" style="1" customWidth="1"/>
    <col min="9" max="9" width="16.140625" style="1" customWidth="1"/>
    <col min="10" max="10" width="19.28515625" style="1" customWidth="1"/>
    <col min="11" max="11" width="32.28515625" style="1" bestFit="1" customWidth="1"/>
    <col min="12" max="12" width="31.42578125" style="1" bestFit="1" customWidth="1"/>
    <col min="13" max="13" width="29.7109375" style="1" bestFit="1" customWidth="1"/>
    <col min="14" max="14" width="15.42578125" style="1" bestFit="1" customWidth="1"/>
    <col min="15" max="15" width="51.28515625" style="1" bestFit="1" customWidth="1"/>
    <col min="16" max="16" width="14.5703125" style="1" bestFit="1" customWidth="1"/>
    <col min="17" max="17" width="19.140625" style="1" bestFit="1" customWidth="1"/>
    <col min="18" max="18" width="55.28515625" style="1" customWidth="1"/>
    <col min="19" max="19" width="15.7109375" style="1" bestFit="1" customWidth="1"/>
    <col min="20" max="20" width="18.5703125" style="1" bestFit="1" customWidth="1"/>
    <col min="21" max="21" width="11.7109375" style="1" bestFit="1" customWidth="1"/>
    <col min="22" max="22" width="39.5703125" style="1" bestFit="1" customWidth="1"/>
    <col min="23" max="23" width="20.7109375" style="1" bestFit="1" customWidth="1"/>
    <col min="24" max="24" width="7.85546875" style="1" bestFit="1" customWidth="1"/>
    <col min="25" max="25" width="6.42578125" style="1" bestFit="1" customWidth="1"/>
    <col min="26" max="16384" width="55.28515625" style="1"/>
  </cols>
  <sheetData>
    <row r="1" spans="1:10" ht="15.75" x14ac:dyDescent="0.25">
      <c r="A1" s="13" t="s">
        <v>134</v>
      </c>
      <c r="B1" s="13" t="s">
        <v>188</v>
      </c>
    </row>
    <row r="2" spans="1:10" ht="15.75" x14ac:dyDescent="0.25">
      <c r="A2" s="2" t="s">
        <v>135</v>
      </c>
      <c r="B2" s="26">
        <v>3554102</v>
      </c>
    </row>
    <row r="4" spans="1:10" ht="15.75" x14ac:dyDescent="0.25">
      <c r="A4" s="13" t="s">
        <v>144</v>
      </c>
    </row>
    <row r="5" spans="1:10" ht="15.75" x14ac:dyDescent="0.25">
      <c r="A5" s="5" t="s">
        <v>136</v>
      </c>
      <c r="B5" s="27" t="s">
        <v>189</v>
      </c>
    </row>
    <row r="6" spans="1:10" ht="15.75" x14ac:dyDescent="0.25">
      <c r="A6" s="5" t="s">
        <v>137</v>
      </c>
      <c r="B6" s="28">
        <v>3550001</v>
      </c>
    </row>
    <row r="7" spans="1:10" x14ac:dyDescent="0.25">
      <c r="A7" s="3" t="s">
        <v>133</v>
      </c>
    </row>
    <row r="8" spans="1:10" x14ac:dyDescent="0.25">
      <c r="A8" s="3" t="s">
        <v>138</v>
      </c>
    </row>
    <row r="9" spans="1:10" x14ac:dyDescent="0.25">
      <c r="A9" s="3"/>
    </row>
    <row r="10" spans="1:10" ht="16.5" x14ac:dyDescent="0.25">
      <c r="A10" s="12" t="s">
        <v>169</v>
      </c>
    </row>
    <row r="11" spans="1:10" x14ac:dyDescent="0.25">
      <c r="A11" s="3" t="s">
        <v>0</v>
      </c>
    </row>
    <row r="13" spans="1:10" ht="26.25" customHeight="1" x14ac:dyDescent="0.25">
      <c r="A13" s="85" t="s">
        <v>1</v>
      </c>
      <c r="B13" s="7" t="s">
        <v>2</v>
      </c>
      <c r="C13" s="7" t="s">
        <v>5</v>
      </c>
      <c r="D13" s="7" t="s">
        <v>6</v>
      </c>
      <c r="E13" s="7" t="s">
        <v>7</v>
      </c>
      <c r="F13" s="21" t="s">
        <v>8</v>
      </c>
      <c r="G13" s="79" t="s">
        <v>185</v>
      </c>
      <c r="H13" s="79"/>
      <c r="I13" s="80" t="s">
        <v>9</v>
      </c>
      <c r="J13" s="81"/>
    </row>
    <row r="14" spans="1:10" ht="38.25" x14ac:dyDescent="0.25">
      <c r="A14" s="85"/>
      <c r="B14" s="7" t="s">
        <v>3</v>
      </c>
      <c r="C14" s="80" t="s">
        <v>4</v>
      </c>
      <c r="D14" s="80" t="s">
        <v>4</v>
      </c>
      <c r="E14" s="80" t="s">
        <v>4</v>
      </c>
      <c r="F14" s="80" t="s">
        <v>4</v>
      </c>
      <c r="G14" s="22" t="s">
        <v>186</v>
      </c>
      <c r="H14" s="22" t="s">
        <v>187</v>
      </c>
      <c r="I14" s="82"/>
      <c r="J14" s="83"/>
    </row>
    <row r="15" spans="1:10" x14ac:dyDescent="0.25">
      <c r="A15" s="85"/>
      <c r="B15" s="7" t="s">
        <v>4</v>
      </c>
      <c r="C15" s="82"/>
      <c r="D15" s="82"/>
      <c r="E15" s="82"/>
      <c r="F15" s="82"/>
      <c r="G15" s="23" t="s">
        <v>4</v>
      </c>
      <c r="H15" s="23" t="s">
        <v>4</v>
      </c>
      <c r="I15" s="7" t="s">
        <v>10</v>
      </c>
      <c r="J15" s="7" t="s">
        <v>11</v>
      </c>
    </row>
    <row r="16" spans="1:10" x14ac:dyDescent="0.25">
      <c r="A16" s="8" t="s">
        <v>12</v>
      </c>
      <c r="B16" s="36">
        <v>2606311.2400000002</v>
      </c>
      <c r="C16" s="36">
        <v>2589995</v>
      </c>
      <c r="D16" s="36">
        <v>56264</v>
      </c>
      <c r="E16" s="36">
        <v>1477111</v>
      </c>
      <c r="F16" s="36">
        <v>1738463</v>
      </c>
      <c r="G16" s="36">
        <v>0</v>
      </c>
      <c r="H16" s="36">
        <v>276237</v>
      </c>
      <c r="I16" s="36">
        <v>316</v>
      </c>
      <c r="J16" s="38">
        <v>40.200000000000003</v>
      </c>
    </row>
    <row r="17" spans="1:10" x14ac:dyDescent="0.25">
      <c r="A17" s="8" t="s">
        <v>13</v>
      </c>
      <c r="B17" s="36">
        <v>2273367.83</v>
      </c>
      <c r="C17" s="36">
        <v>2259321</v>
      </c>
      <c r="D17" s="36">
        <v>60509</v>
      </c>
      <c r="E17" s="36">
        <v>1507008</v>
      </c>
      <c r="F17" s="36">
        <v>1756989</v>
      </c>
      <c r="G17" s="36">
        <v>0</v>
      </c>
      <c r="H17" s="36">
        <v>277749</v>
      </c>
      <c r="I17" s="36">
        <v>314</v>
      </c>
      <c r="J17" s="38">
        <v>40.200000000000003</v>
      </c>
    </row>
    <row r="18" spans="1:10" x14ac:dyDescent="0.25">
      <c r="A18" s="8" t="s">
        <v>14</v>
      </c>
      <c r="B18" s="36">
        <v>2598743.77</v>
      </c>
      <c r="C18" s="36">
        <v>2583242</v>
      </c>
      <c r="D18" s="36">
        <v>66406</v>
      </c>
      <c r="E18" s="36">
        <v>1526980</v>
      </c>
      <c r="F18" s="36">
        <v>1774134</v>
      </c>
      <c r="G18" s="36">
        <v>0</v>
      </c>
      <c r="H18" s="36">
        <v>274993</v>
      </c>
      <c r="I18" s="36">
        <v>316</v>
      </c>
      <c r="J18" s="38">
        <v>40.4</v>
      </c>
    </row>
    <row r="19" spans="1:10" x14ac:dyDescent="0.25">
      <c r="A19" s="8" t="s">
        <v>15</v>
      </c>
      <c r="B19" s="36">
        <v>2333767.0099999998</v>
      </c>
      <c r="C19" s="36">
        <v>2318705</v>
      </c>
      <c r="D19" s="36">
        <v>62845</v>
      </c>
      <c r="E19" s="36">
        <v>1533693</v>
      </c>
      <c r="F19" s="36">
        <v>1779577</v>
      </c>
      <c r="G19" s="36">
        <v>0</v>
      </c>
      <c r="H19" s="36">
        <v>287890</v>
      </c>
      <c r="I19" s="36">
        <v>312</v>
      </c>
      <c r="J19" s="38">
        <v>40.1</v>
      </c>
    </row>
    <row r="20" spans="1:10" x14ac:dyDescent="0.25">
      <c r="A20" s="8" t="s">
        <v>16</v>
      </c>
      <c r="B20" s="36">
        <v>2371362.0299999998</v>
      </c>
      <c r="C20" s="36">
        <v>2355925</v>
      </c>
      <c r="D20" s="36">
        <v>39143</v>
      </c>
      <c r="E20" s="36">
        <v>1470832</v>
      </c>
      <c r="F20" s="36">
        <v>1731059</v>
      </c>
      <c r="G20" s="36">
        <v>0</v>
      </c>
      <c r="H20" s="36">
        <v>289662</v>
      </c>
      <c r="I20" s="36">
        <v>308</v>
      </c>
      <c r="J20" s="38">
        <v>39.799999999999997</v>
      </c>
    </row>
    <row r="21" spans="1:10" x14ac:dyDescent="0.25">
      <c r="A21" s="8" t="s">
        <v>17</v>
      </c>
      <c r="B21" s="36">
        <v>2318198.4499999997</v>
      </c>
      <c r="C21" s="36">
        <v>2303535</v>
      </c>
      <c r="D21" s="36">
        <v>61469</v>
      </c>
      <c r="E21" s="36">
        <v>1414302</v>
      </c>
      <c r="F21" s="36">
        <v>1697935</v>
      </c>
      <c r="G21" s="36">
        <v>0</v>
      </c>
      <c r="H21" s="36">
        <v>284815</v>
      </c>
      <c r="I21" s="36">
        <v>306</v>
      </c>
      <c r="J21" s="38">
        <v>39.6</v>
      </c>
    </row>
    <row r="22" spans="1:10" x14ac:dyDescent="0.25">
      <c r="A22" s="8" t="s">
        <v>18</v>
      </c>
      <c r="B22" s="36">
        <v>2473428.61</v>
      </c>
      <c r="C22" s="36">
        <v>2456625</v>
      </c>
      <c r="D22" s="36">
        <v>57578</v>
      </c>
      <c r="E22" s="36">
        <v>1420670</v>
      </c>
      <c r="F22" s="36">
        <v>1698543</v>
      </c>
      <c r="G22" s="36">
        <v>0</v>
      </c>
      <c r="H22" s="36">
        <v>230993</v>
      </c>
      <c r="I22" s="36">
        <v>303</v>
      </c>
      <c r="J22" s="38">
        <v>39.5</v>
      </c>
    </row>
    <row r="23" spans="1:10" x14ac:dyDescent="0.25">
      <c r="A23" s="8" t="s">
        <v>19</v>
      </c>
      <c r="B23" s="36">
        <v>2422586.25</v>
      </c>
      <c r="C23" s="36">
        <v>2407330</v>
      </c>
      <c r="D23" s="36">
        <v>60358</v>
      </c>
      <c r="E23" s="36">
        <v>1421561</v>
      </c>
      <c r="F23" s="36">
        <v>1706278</v>
      </c>
      <c r="G23" s="36">
        <v>0</v>
      </c>
      <c r="H23" s="36">
        <v>278702</v>
      </c>
      <c r="I23" s="36">
        <v>301</v>
      </c>
      <c r="J23" s="38">
        <v>39.4</v>
      </c>
    </row>
    <row r="24" spans="1:10" x14ac:dyDescent="0.25">
      <c r="A24" s="8" t="s">
        <v>20</v>
      </c>
      <c r="B24" s="36">
        <v>2378901.29</v>
      </c>
      <c r="C24" s="36">
        <v>2363281</v>
      </c>
      <c r="D24" s="36">
        <v>47884</v>
      </c>
      <c r="E24" s="36">
        <v>1487982</v>
      </c>
      <c r="F24" s="36">
        <v>1751848</v>
      </c>
      <c r="G24" s="36">
        <v>0</v>
      </c>
      <c r="H24" s="36">
        <v>282831</v>
      </c>
      <c r="I24" s="36">
        <v>296</v>
      </c>
      <c r="J24" s="38">
        <v>39.1</v>
      </c>
    </row>
    <row r="25" spans="1:10" x14ac:dyDescent="0.25">
      <c r="A25" s="8" t="s">
        <v>21</v>
      </c>
      <c r="B25" s="36">
        <v>2376809.12</v>
      </c>
      <c r="C25" s="36">
        <v>2361571</v>
      </c>
      <c r="D25" s="36">
        <v>48831</v>
      </c>
      <c r="E25" s="36">
        <v>1455605</v>
      </c>
      <c r="F25" s="36">
        <v>1727225</v>
      </c>
      <c r="G25" s="36">
        <v>0</v>
      </c>
      <c r="H25" s="36">
        <v>283205</v>
      </c>
      <c r="I25" s="36">
        <v>292</v>
      </c>
      <c r="J25" s="38">
        <v>38.9</v>
      </c>
    </row>
    <row r="26" spans="1:10" x14ac:dyDescent="0.25">
      <c r="A26" s="8" t="s">
        <v>22</v>
      </c>
      <c r="B26" s="36">
        <v>2395967.88</v>
      </c>
      <c r="C26" s="36">
        <v>2381289</v>
      </c>
      <c r="D26" s="36">
        <v>52588</v>
      </c>
      <c r="E26" s="36">
        <v>1486746</v>
      </c>
      <c r="F26" s="36">
        <v>1749494</v>
      </c>
      <c r="G26" s="36">
        <v>0</v>
      </c>
      <c r="H26" s="36">
        <v>274173</v>
      </c>
      <c r="I26" s="36">
        <v>291</v>
      </c>
      <c r="J26" s="38">
        <v>38.799999999999997</v>
      </c>
    </row>
    <row r="27" spans="1:10" x14ac:dyDescent="0.25">
      <c r="A27" s="8" t="s">
        <v>23</v>
      </c>
      <c r="B27" s="36">
        <v>2564918.39</v>
      </c>
      <c r="C27" s="36">
        <v>2543649</v>
      </c>
      <c r="D27" s="36">
        <v>17896</v>
      </c>
      <c r="E27" s="36">
        <v>1553761</v>
      </c>
      <c r="F27" s="36">
        <v>1803019</v>
      </c>
      <c r="G27" s="36">
        <v>0</v>
      </c>
      <c r="H27" s="36">
        <v>311462</v>
      </c>
      <c r="I27" s="36">
        <v>291</v>
      </c>
      <c r="J27" s="38">
        <v>38.6</v>
      </c>
    </row>
    <row r="28" spans="1:10" x14ac:dyDescent="0.25">
      <c r="A28" s="8" t="s">
        <v>24</v>
      </c>
      <c r="B28" s="36">
        <f>SUM(B16:B27)</f>
        <v>29114361.869999997</v>
      </c>
      <c r="C28" s="36">
        <f>SUM(C16:C27)</f>
        <v>28924468</v>
      </c>
      <c r="D28" s="36">
        <f t="shared" ref="D28:J28" si="0">SUM(D16:D27)</f>
        <v>631771</v>
      </c>
      <c r="E28" s="36">
        <f t="shared" si="0"/>
        <v>17756251</v>
      </c>
      <c r="F28" s="36">
        <f t="shared" si="0"/>
        <v>20914564</v>
      </c>
      <c r="G28" s="36">
        <f t="shared" si="0"/>
        <v>0</v>
      </c>
      <c r="H28" s="36">
        <v>3352712</v>
      </c>
      <c r="I28" s="36">
        <f t="shared" si="0"/>
        <v>3646</v>
      </c>
      <c r="J28" s="38">
        <f t="shared" si="0"/>
        <v>474.59999999999997</v>
      </c>
    </row>
    <row r="29" spans="1:10" x14ac:dyDescent="0.25">
      <c r="A29" s="8" t="s">
        <v>25</v>
      </c>
      <c r="B29" s="36">
        <f>AVERAGE(B16:B27)</f>
        <v>2426196.8224999998</v>
      </c>
      <c r="C29" s="36">
        <f>AVERAGE(C16:C27)</f>
        <v>2410372.3333333335</v>
      </c>
      <c r="D29" s="36">
        <f t="shared" ref="D29:J29" si="1">AVERAGE(D16:D27)</f>
        <v>52647.583333333336</v>
      </c>
      <c r="E29" s="36">
        <f t="shared" si="1"/>
        <v>1479687.5833333333</v>
      </c>
      <c r="F29" s="36">
        <f t="shared" si="1"/>
        <v>1742880.3333333333</v>
      </c>
      <c r="G29" s="36">
        <f t="shared" si="1"/>
        <v>0</v>
      </c>
      <c r="H29" s="36">
        <v>279393</v>
      </c>
      <c r="I29" s="36">
        <f t="shared" si="1"/>
        <v>303.83333333333331</v>
      </c>
      <c r="J29" s="38">
        <f t="shared" si="1"/>
        <v>39.549999999999997</v>
      </c>
    </row>
    <row r="30" spans="1:10" x14ac:dyDescent="0.25">
      <c r="A30" s="24" t="s">
        <v>190</v>
      </c>
      <c r="B30" s="24" t="s">
        <v>191</v>
      </c>
    </row>
    <row r="31" spans="1:10" s="19" customFormat="1" x14ac:dyDescent="0.25">
      <c r="A31" s="24"/>
      <c r="B31" s="24"/>
    </row>
    <row r="32" spans="1:10" x14ac:dyDescent="0.25">
      <c r="A32" s="85" t="s">
        <v>139</v>
      </c>
      <c r="B32" s="7" t="s">
        <v>26</v>
      </c>
      <c r="C32" s="7" t="s">
        <v>27</v>
      </c>
    </row>
    <row r="33" spans="1:9" ht="15.75" x14ac:dyDescent="0.25">
      <c r="A33" s="85"/>
      <c r="B33" s="29" t="s">
        <v>192</v>
      </c>
      <c r="C33" s="29" t="s">
        <v>193</v>
      </c>
    </row>
    <row r="34" spans="1:9" x14ac:dyDescent="0.25">
      <c r="A34" s="14" t="s">
        <v>28</v>
      </c>
    </row>
    <row r="35" spans="1:9" x14ac:dyDescent="0.25">
      <c r="A35" s="14"/>
    </row>
    <row r="36" spans="1:9" x14ac:dyDescent="0.25">
      <c r="A36" s="2" t="s">
        <v>145</v>
      </c>
    </row>
    <row r="37" spans="1:9" x14ac:dyDescent="0.25">
      <c r="A37" s="1" t="s">
        <v>33</v>
      </c>
    </row>
    <row r="38" spans="1:9" ht="25.5" x14ac:dyDescent="0.25">
      <c r="A38" s="7" t="s">
        <v>29</v>
      </c>
      <c r="B38" s="7" t="s">
        <v>30</v>
      </c>
      <c r="C38" s="7" t="s">
        <v>31</v>
      </c>
      <c r="D38" s="7" t="s">
        <v>32</v>
      </c>
    </row>
    <row r="39" spans="1:9" ht="31.5" x14ac:dyDescent="0.25">
      <c r="A39" s="29" t="s">
        <v>194</v>
      </c>
      <c r="B39" s="29" t="s">
        <v>195</v>
      </c>
      <c r="C39" s="30">
        <v>43325</v>
      </c>
      <c r="D39" s="30">
        <v>43691</v>
      </c>
    </row>
    <row r="41" spans="1:9" s="2" customFormat="1" ht="16.5" x14ac:dyDescent="0.25">
      <c r="A41" s="12" t="s">
        <v>146</v>
      </c>
    </row>
    <row r="42" spans="1:9" x14ac:dyDescent="0.25">
      <c r="A42" s="14" t="s">
        <v>34</v>
      </c>
      <c r="B42" s="9"/>
    </row>
    <row r="44" spans="1:9" s="2" customFormat="1" x14ac:dyDescent="0.25">
      <c r="A44" s="2" t="s">
        <v>147</v>
      </c>
    </row>
    <row r="45" spans="1:9" x14ac:dyDescent="0.25">
      <c r="A45" s="1" t="s">
        <v>52</v>
      </c>
    </row>
    <row r="46" spans="1:9" ht="15" customHeight="1" x14ac:dyDescent="0.25">
      <c r="A46" s="85" t="s">
        <v>35</v>
      </c>
      <c r="B46" s="85" t="s">
        <v>36</v>
      </c>
      <c r="C46" s="85" t="s">
        <v>37</v>
      </c>
      <c r="D46" s="7" t="s">
        <v>38</v>
      </c>
      <c r="E46" s="85" t="s">
        <v>39</v>
      </c>
      <c r="F46" s="85" t="s">
        <v>181</v>
      </c>
      <c r="G46" s="85"/>
      <c r="H46" s="105" t="s">
        <v>202</v>
      </c>
    </row>
    <row r="47" spans="1:9" ht="58.5" customHeight="1" x14ac:dyDescent="0.25">
      <c r="A47" s="85"/>
      <c r="B47" s="85"/>
      <c r="C47" s="85"/>
      <c r="D47" s="7" t="s">
        <v>143</v>
      </c>
      <c r="E47" s="85"/>
      <c r="F47" s="85"/>
      <c r="G47" s="85"/>
      <c r="H47" s="105"/>
    </row>
    <row r="48" spans="1:9" ht="15.75" x14ac:dyDescent="0.25">
      <c r="A48" s="29" t="s">
        <v>196</v>
      </c>
      <c r="B48" s="33"/>
      <c r="C48" s="29" t="s">
        <v>198</v>
      </c>
      <c r="D48" s="34">
        <v>8470</v>
      </c>
      <c r="E48" s="29" t="s">
        <v>199</v>
      </c>
      <c r="F48" s="86" t="s">
        <v>200</v>
      </c>
      <c r="G48" s="86"/>
      <c r="H48" s="35" t="s">
        <v>201</v>
      </c>
      <c r="I48" s="6"/>
    </row>
    <row r="49" spans="1:9" ht="15.75" x14ac:dyDescent="0.25">
      <c r="A49" s="29" t="s">
        <v>197</v>
      </c>
      <c r="B49" s="33"/>
      <c r="C49" s="29" t="s">
        <v>198</v>
      </c>
      <c r="D49" s="34">
        <v>1313</v>
      </c>
      <c r="E49" s="29" t="s">
        <v>199</v>
      </c>
      <c r="F49" s="86" t="s">
        <v>200</v>
      </c>
      <c r="G49" s="86"/>
      <c r="H49" s="35" t="s">
        <v>201</v>
      </c>
      <c r="I49" s="6"/>
    </row>
    <row r="50" spans="1:9" x14ac:dyDescent="0.25">
      <c r="A50" s="6"/>
      <c r="B50" s="6"/>
      <c r="C50" s="6"/>
      <c r="D50" s="6"/>
      <c r="E50" s="6"/>
      <c r="F50" s="6"/>
      <c r="G50" s="6"/>
      <c r="H50" s="6"/>
      <c r="I50" s="6"/>
    </row>
    <row r="51" spans="1:9" x14ac:dyDescent="0.25">
      <c r="A51" s="85" t="s">
        <v>35</v>
      </c>
      <c r="B51" s="85" t="s">
        <v>40</v>
      </c>
      <c r="C51" s="85"/>
      <c r="D51" s="85"/>
      <c r="E51" s="85"/>
      <c r="F51" s="6"/>
      <c r="G51" s="6"/>
      <c r="H51" s="6"/>
      <c r="I51" s="6"/>
    </row>
    <row r="52" spans="1:9" ht="27.75" x14ac:dyDescent="0.25">
      <c r="A52" s="85"/>
      <c r="B52" s="7" t="s">
        <v>41</v>
      </c>
      <c r="C52" s="7" t="s">
        <v>42</v>
      </c>
      <c r="D52" s="18" t="s">
        <v>168</v>
      </c>
      <c r="E52" s="18" t="s">
        <v>205</v>
      </c>
      <c r="F52" s="6"/>
      <c r="G52" s="6"/>
      <c r="H52" s="6"/>
      <c r="I52" s="6"/>
    </row>
    <row r="53" spans="1:9" ht="15.75" x14ac:dyDescent="0.25">
      <c r="A53" s="29" t="s">
        <v>196</v>
      </c>
      <c r="B53" s="29" t="s">
        <v>203</v>
      </c>
      <c r="C53" s="29">
        <v>437</v>
      </c>
      <c r="D53" s="30">
        <v>50650</v>
      </c>
      <c r="E53" s="32">
        <v>3502.7</v>
      </c>
      <c r="F53" s="6"/>
      <c r="G53" s="6"/>
      <c r="H53" s="6"/>
      <c r="I53" s="6"/>
    </row>
    <row r="54" spans="1:9" ht="15.75" x14ac:dyDescent="0.25">
      <c r="A54" s="29" t="s">
        <v>197</v>
      </c>
      <c r="B54" s="29" t="s">
        <v>204</v>
      </c>
      <c r="C54" s="29">
        <v>1105</v>
      </c>
      <c r="D54" s="30">
        <v>44361</v>
      </c>
      <c r="E54" s="32">
        <v>1779</v>
      </c>
      <c r="F54" s="6"/>
      <c r="G54" s="6"/>
      <c r="H54" s="6"/>
      <c r="I54" s="6"/>
    </row>
    <row r="55" spans="1:9" x14ac:dyDescent="0.25">
      <c r="A55" s="15" t="s">
        <v>140</v>
      </c>
      <c r="B55" s="10"/>
    </row>
    <row r="56" spans="1:9" x14ac:dyDescent="0.25">
      <c r="A56" s="16"/>
      <c r="B56" s="17"/>
    </row>
    <row r="57" spans="1:9" x14ac:dyDescent="0.25">
      <c r="D57" s="19"/>
      <c r="E57" s="19"/>
    </row>
    <row r="58" spans="1:9" x14ac:dyDescent="0.25">
      <c r="A58" s="89" t="s">
        <v>170</v>
      </c>
      <c r="B58" s="89"/>
      <c r="C58" s="89"/>
      <c r="D58" s="19"/>
      <c r="E58" s="19"/>
    </row>
    <row r="59" spans="1:9" x14ac:dyDescent="0.25">
      <c r="A59" s="85" t="s">
        <v>1</v>
      </c>
      <c r="B59" s="7" t="s">
        <v>196</v>
      </c>
      <c r="C59" s="7" t="s">
        <v>197</v>
      </c>
      <c r="D59" s="19"/>
      <c r="E59" s="19"/>
      <c r="F59" s="19"/>
      <c r="G59" s="19"/>
      <c r="H59" s="19"/>
    </row>
    <row r="60" spans="1:9" x14ac:dyDescent="0.25">
      <c r="A60" s="85"/>
      <c r="B60" s="7" t="s">
        <v>43</v>
      </c>
      <c r="C60" s="7" t="s">
        <v>43</v>
      </c>
      <c r="D60" s="19"/>
      <c r="E60" s="19"/>
      <c r="F60" s="19"/>
      <c r="G60" s="19"/>
      <c r="H60" s="19"/>
    </row>
    <row r="61" spans="1:9" ht="15.75" x14ac:dyDescent="0.25">
      <c r="A61" s="8" t="s">
        <v>12</v>
      </c>
      <c r="B61" s="37">
        <f>0.8*C16</f>
        <v>2071996</v>
      </c>
      <c r="C61" s="37">
        <f>C16*0.2</f>
        <v>517999</v>
      </c>
      <c r="D61" s="19"/>
      <c r="E61" s="19"/>
      <c r="F61" s="19"/>
      <c r="G61" s="19"/>
      <c r="H61" s="19"/>
    </row>
    <row r="62" spans="1:9" ht="15.75" x14ac:dyDescent="0.25">
      <c r="A62" s="8" t="s">
        <v>13</v>
      </c>
      <c r="B62" s="37">
        <f t="shared" ref="B62:B72" si="2">0.8*C17</f>
        <v>1807456.8</v>
      </c>
      <c r="C62" s="37">
        <f t="shared" ref="C62:C72" si="3">C17*0.2</f>
        <v>451864.2</v>
      </c>
      <c r="D62" s="19"/>
      <c r="E62" s="19"/>
      <c r="F62" s="19"/>
      <c r="G62" s="19"/>
      <c r="H62" s="19"/>
    </row>
    <row r="63" spans="1:9" ht="15.75" x14ac:dyDescent="0.25">
      <c r="A63" s="8" t="s">
        <v>14</v>
      </c>
      <c r="B63" s="37">
        <f t="shared" si="2"/>
        <v>2066593.6</v>
      </c>
      <c r="C63" s="37">
        <f t="shared" si="3"/>
        <v>516648.4</v>
      </c>
      <c r="D63" s="19"/>
      <c r="E63" s="19"/>
      <c r="F63" s="19"/>
      <c r="G63" s="19"/>
      <c r="H63" s="19"/>
    </row>
    <row r="64" spans="1:9" ht="15.75" x14ac:dyDescent="0.25">
      <c r="A64" s="8" t="s">
        <v>15</v>
      </c>
      <c r="B64" s="37">
        <f t="shared" si="2"/>
        <v>1854964</v>
      </c>
      <c r="C64" s="37">
        <f t="shared" si="3"/>
        <v>463741</v>
      </c>
      <c r="D64" s="19"/>
      <c r="E64" s="19"/>
      <c r="F64" s="19"/>
      <c r="G64" s="19"/>
      <c r="H64" s="19"/>
    </row>
    <row r="65" spans="1:8" ht="15.75" x14ac:dyDescent="0.25">
      <c r="A65" s="8" t="s">
        <v>16</v>
      </c>
      <c r="B65" s="37">
        <f t="shared" si="2"/>
        <v>1884740</v>
      </c>
      <c r="C65" s="37">
        <f t="shared" si="3"/>
        <v>471185</v>
      </c>
      <c r="D65" s="19"/>
      <c r="E65" s="19"/>
      <c r="F65" s="19"/>
      <c r="G65" s="19"/>
      <c r="H65" s="19"/>
    </row>
    <row r="66" spans="1:8" ht="15.75" x14ac:dyDescent="0.25">
      <c r="A66" s="8" t="s">
        <v>17</v>
      </c>
      <c r="B66" s="37">
        <f t="shared" si="2"/>
        <v>1842828</v>
      </c>
      <c r="C66" s="37">
        <f t="shared" si="3"/>
        <v>460707</v>
      </c>
      <c r="D66" s="19"/>
      <c r="E66" s="19"/>
      <c r="F66" s="19"/>
      <c r="G66" s="19"/>
      <c r="H66" s="19"/>
    </row>
    <row r="67" spans="1:8" ht="15.75" x14ac:dyDescent="0.25">
      <c r="A67" s="8" t="s">
        <v>18</v>
      </c>
      <c r="B67" s="37">
        <f t="shared" si="2"/>
        <v>1965300</v>
      </c>
      <c r="C67" s="37">
        <f t="shared" si="3"/>
        <v>491325</v>
      </c>
      <c r="D67" s="19"/>
      <c r="E67" s="19"/>
      <c r="F67" s="19"/>
      <c r="G67" s="19"/>
      <c r="H67" s="19"/>
    </row>
    <row r="68" spans="1:8" ht="15.75" x14ac:dyDescent="0.25">
      <c r="A68" s="8" t="s">
        <v>19</v>
      </c>
      <c r="B68" s="37">
        <f t="shared" si="2"/>
        <v>1925864</v>
      </c>
      <c r="C68" s="37">
        <f t="shared" si="3"/>
        <v>481466</v>
      </c>
      <c r="D68" s="19"/>
      <c r="E68" s="19"/>
      <c r="F68" s="19"/>
      <c r="G68" s="19"/>
      <c r="H68" s="19"/>
    </row>
    <row r="69" spans="1:8" ht="15.75" x14ac:dyDescent="0.25">
      <c r="A69" s="8" t="s">
        <v>20</v>
      </c>
      <c r="B69" s="37">
        <f t="shared" si="2"/>
        <v>1890624.8</v>
      </c>
      <c r="C69" s="37">
        <f t="shared" si="3"/>
        <v>472656.2</v>
      </c>
      <c r="D69" s="19"/>
      <c r="E69" s="19"/>
      <c r="F69" s="19"/>
      <c r="G69" s="19"/>
      <c r="H69" s="19"/>
    </row>
    <row r="70" spans="1:8" ht="15.75" x14ac:dyDescent="0.25">
      <c r="A70" s="8" t="s">
        <v>21</v>
      </c>
      <c r="B70" s="37">
        <f t="shared" si="2"/>
        <v>1889256.8</v>
      </c>
      <c r="C70" s="37">
        <f t="shared" si="3"/>
        <v>472314.2</v>
      </c>
      <c r="D70" s="19"/>
      <c r="E70" s="19"/>
      <c r="F70" s="19"/>
      <c r="G70" s="19"/>
      <c r="H70" s="19"/>
    </row>
    <row r="71" spans="1:8" ht="15.75" x14ac:dyDescent="0.25">
      <c r="A71" s="8" t="s">
        <v>22</v>
      </c>
      <c r="B71" s="37">
        <f t="shared" si="2"/>
        <v>1905031.2000000002</v>
      </c>
      <c r="C71" s="37">
        <f t="shared" si="3"/>
        <v>476257.80000000005</v>
      </c>
      <c r="D71" s="19"/>
      <c r="E71" s="19"/>
      <c r="F71" s="19"/>
      <c r="G71" s="19"/>
      <c r="H71" s="19"/>
    </row>
    <row r="72" spans="1:8" ht="15.75" x14ac:dyDescent="0.25">
      <c r="A72" s="8" t="s">
        <v>23</v>
      </c>
      <c r="B72" s="37">
        <f t="shared" si="2"/>
        <v>2034919.2000000002</v>
      </c>
      <c r="C72" s="37">
        <f t="shared" si="3"/>
        <v>508729.80000000005</v>
      </c>
      <c r="D72" s="19"/>
      <c r="E72" s="19"/>
      <c r="F72" s="19"/>
      <c r="G72" s="19"/>
      <c r="H72" s="19"/>
    </row>
    <row r="73" spans="1:8" ht="15.75" x14ac:dyDescent="0.25">
      <c r="A73" s="8" t="s">
        <v>24</v>
      </c>
      <c r="B73" s="37">
        <f>SUM(B61:B72)</f>
        <v>23139574.399999999</v>
      </c>
      <c r="C73" s="37">
        <f>SUM(C61:C72)</f>
        <v>5784893.5999999996</v>
      </c>
      <c r="D73" s="19"/>
      <c r="E73" s="19"/>
      <c r="F73" s="19"/>
      <c r="G73" s="19"/>
      <c r="H73" s="19"/>
    </row>
    <row r="74" spans="1:8" ht="15.75" x14ac:dyDescent="0.25">
      <c r="A74" s="8" t="s">
        <v>25</v>
      </c>
      <c r="B74" s="37">
        <f>AVERAGE(B61:B72)</f>
        <v>1928297.8666666665</v>
      </c>
      <c r="C74" s="37">
        <f>AVERAGE(C61:C72)</f>
        <v>482074.46666666662</v>
      </c>
      <c r="D74" s="19"/>
      <c r="E74" s="19"/>
      <c r="F74" s="19"/>
      <c r="G74" s="19"/>
      <c r="H74" s="19"/>
    </row>
    <row r="75" spans="1:8" x14ac:dyDescent="0.25">
      <c r="A75" s="24" t="s">
        <v>190</v>
      </c>
      <c r="B75" s="24" t="s">
        <v>191</v>
      </c>
    </row>
    <row r="76" spans="1:8" s="19" customFormat="1" x14ac:dyDescent="0.25">
      <c r="A76" s="24"/>
      <c r="B76" s="24"/>
    </row>
    <row r="77" spans="1:8" x14ac:dyDescent="0.25">
      <c r="A77" s="2" t="s">
        <v>148</v>
      </c>
    </row>
    <row r="79" spans="1:8" x14ac:dyDescent="0.25">
      <c r="A79" s="100" t="s">
        <v>52</v>
      </c>
      <c r="B79" s="100"/>
      <c r="C79" s="100"/>
      <c r="D79" s="100"/>
      <c r="E79" s="100"/>
      <c r="F79" s="100"/>
      <c r="G79" s="100"/>
    </row>
    <row r="80" spans="1:8" x14ac:dyDescent="0.25">
      <c r="A80" s="85" t="s">
        <v>35</v>
      </c>
      <c r="B80" s="85" t="s">
        <v>36</v>
      </c>
      <c r="C80" s="85" t="s">
        <v>44</v>
      </c>
      <c r="D80" s="85" t="s">
        <v>45</v>
      </c>
      <c r="E80" s="85" t="s">
        <v>46</v>
      </c>
    </row>
    <row r="81" spans="1:9" x14ac:dyDescent="0.25">
      <c r="A81" s="85"/>
      <c r="B81" s="85"/>
      <c r="C81" s="85"/>
      <c r="D81" s="85"/>
      <c r="E81" s="85"/>
    </row>
    <row r="82" spans="1:9" ht="15.75" x14ac:dyDescent="0.25">
      <c r="A82" s="43" t="s">
        <v>206</v>
      </c>
      <c r="B82" s="48"/>
      <c r="C82" s="43">
        <v>280</v>
      </c>
      <c r="D82" s="43">
        <v>28.8</v>
      </c>
      <c r="E82" s="43">
        <v>8</v>
      </c>
    </row>
    <row r="83" spans="1:9" ht="31.5" x14ac:dyDescent="0.25">
      <c r="A83" s="43" t="s">
        <v>207</v>
      </c>
      <c r="B83" s="48"/>
      <c r="C83" s="43">
        <v>240</v>
      </c>
      <c r="D83" s="43">
        <v>12.6</v>
      </c>
      <c r="E83" s="43">
        <v>3</v>
      </c>
    </row>
    <row r="85" spans="1:9" ht="12.75" customHeight="1" x14ac:dyDescent="0.25">
      <c r="A85" s="85" t="s">
        <v>35</v>
      </c>
      <c r="B85" s="85" t="s">
        <v>40</v>
      </c>
      <c r="C85" s="85"/>
      <c r="D85" s="85"/>
      <c r="E85" s="85"/>
      <c r="F85" s="101" t="s">
        <v>182</v>
      </c>
      <c r="G85" s="101"/>
      <c r="H85" s="101" t="s">
        <v>183</v>
      </c>
      <c r="I85" s="19"/>
    </row>
    <row r="86" spans="1:9" ht="25.5" x14ac:dyDescent="0.25">
      <c r="A86" s="85"/>
      <c r="B86" s="7" t="s">
        <v>41</v>
      </c>
      <c r="C86" s="7" t="s">
        <v>42</v>
      </c>
      <c r="D86" s="18" t="s">
        <v>168</v>
      </c>
      <c r="E86" s="7" t="s">
        <v>48</v>
      </c>
      <c r="F86" s="101"/>
      <c r="G86" s="101"/>
      <c r="H86" s="101"/>
      <c r="I86" s="19"/>
    </row>
    <row r="87" spans="1:9" ht="15.75" x14ac:dyDescent="0.25">
      <c r="A87" s="43" t="s">
        <v>206</v>
      </c>
      <c r="B87" s="43" t="s">
        <v>204</v>
      </c>
      <c r="C87" s="43">
        <v>1105</v>
      </c>
      <c r="D87" s="30">
        <v>44361</v>
      </c>
      <c r="E87" s="43">
        <v>30</v>
      </c>
      <c r="F87" s="87" t="s">
        <v>200</v>
      </c>
      <c r="G87" s="88"/>
      <c r="H87" s="43" t="s">
        <v>201</v>
      </c>
      <c r="I87" s="19"/>
    </row>
    <row r="88" spans="1:9" ht="31.5" x14ac:dyDescent="0.25">
      <c r="A88" s="43" t="s">
        <v>207</v>
      </c>
      <c r="B88" s="87" t="s">
        <v>246</v>
      </c>
      <c r="C88" s="90"/>
      <c r="D88" s="90"/>
      <c r="E88" s="88"/>
      <c r="F88" s="87" t="s">
        <v>200</v>
      </c>
      <c r="G88" s="88"/>
      <c r="H88" s="43" t="s">
        <v>201</v>
      </c>
      <c r="I88" s="19"/>
    </row>
    <row r="89" spans="1:9" x14ac:dyDescent="0.25">
      <c r="A89" s="6"/>
      <c r="B89" s="6"/>
      <c r="C89" s="6"/>
      <c r="D89" s="6"/>
      <c r="E89" s="6"/>
    </row>
    <row r="90" spans="1:9" x14ac:dyDescent="0.25">
      <c r="A90" s="85" t="s">
        <v>35</v>
      </c>
      <c r="B90" s="85" t="s">
        <v>47</v>
      </c>
      <c r="C90" s="85"/>
      <c r="D90" s="85"/>
      <c r="E90" s="19"/>
      <c r="F90" s="19"/>
      <c r="G90" s="19"/>
    </row>
    <row r="91" spans="1:9" ht="25.5" x14ac:dyDescent="0.25">
      <c r="A91" s="85"/>
      <c r="B91" s="7" t="s">
        <v>49</v>
      </c>
      <c r="C91" s="7" t="s">
        <v>50</v>
      </c>
      <c r="D91" s="7" t="s">
        <v>51</v>
      </c>
      <c r="E91" s="19"/>
      <c r="F91" s="19"/>
      <c r="G91" s="19"/>
    </row>
    <row r="92" spans="1:9" ht="16.5" x14ac:dyDescent="0.25">
      <c r="A92" s="50" t="s">
        <v>206</v>
      </c>
      <c r="B92" s="43" t="s">
        <v>201</v>
      </c>
      <c r="C92" s="43" t="s">
        <v>201</v>
      </c>
      <c r="D92" s="43" t="s">
        <v>201</v>
      </c>
      <c r="E92" s="19"/>
      <c r="F92" s="19"/>
      <c r="G92" s="19"/>
    </row>
    <row r="93" spans="1:9" ht="33" x14ac:dyDescent="0.25">
      <c r="A93" s="50" t="s">
        <v>207</v>
      </c>
      <c r="B93" s="43" t="s">
        <v>201</v>
      </c>
      <c r="C93" s="43" t="s">
        <v>201</v>
      </c>
      <c r="D93" s="43" t="s">
        <v>201</v>
      </c>
      <c r="E93" s="19"/>
      <c r="F93" s="19"/>
      <c r="G93" s="19"/>
    </row>
    <row r="94" spans="1:9" x14ac:dyDescent="0.25">
      <c r="A94" s="15" t="s">
        <v>141</v>
      </c>
      <c r="B94" s="10"/>
    </row>
    <row r="96" spans="1:9" x14ac:dyDescent="0.25">
      <c r="A96" s="78" t="s">
        <v>170</v>
      </c>
      <c r="B96" s="78"/>
      <c r="C96" s="78"/>
      <c r="D96" s="57"/>
      <c r="E96" s="57"/>
    </row>
    <row r="97" spans="1:8" x14ac:dyDescent="0.25">
      <c r="A97" s="85" t="s">
        <v>1</v>
      </c>
      <c r="B97" s="7" t="s">
        <v>248</v>
      </c>
      <c r="C97" s="7" t="s">
        <v>247</v>
      </c>
      <c r="D97" s="39"/>
      <c r="E97" s="39"/>
      <c r="F97" s="39"/>
      <c r="G97" s="39"/>
      <c r="H97" s="39"/>
    </row>
    <row r="98" spans="1:8" x14ac:dyDescent="0.25">
      <c r="A98" s="85"/>
      <c r="B98" s="7" t="s">
        <v>43</v>
      </c>
      <c r="C98" s="7" t="s">
        <v>43</v>
      </c>
      <c r="D98" s="39"/>
      <c r="E98" s="39"/>
      <c r="F98" s="39"/>
      <c r="G98" s="39"/>
      <c r="H98" s="39"/>
    </row>
    <row r="99" spans="1:8" x14ac:dyDescent="0.25">
      <c r="A99" s="8" t="s">
        <v>12</v>
      </c>
      <c r="B99" s="36">
        <v>14836.64</v>
      </c>
      <c r="C99" s="36">
        <v>1479.6</v>
      </c>
      <c r="D99" s="39"/>
      <c r="E99" s="39"/>
      <c r="F99" s="39"/>
      <c r="G99" s="39"/>
      <c r="H99" s="39"/>
    </row>
    <row r="100" spans="1:8" x14ac:dyDescent="0.25">
      <c r="A100" s="8" t="s">
        <v>13</v>
      </c>
      <c r="B100" s="36">
        <v>13142.63</v>
      </c>
      <c r="C100" s="36">
        <v>904.2</v>
      </c>
      <c r="D100" s="39"/>
      <c r="E100" s="39"/>
      <c r="F100" s="39"/>
      <c r="G100" s="39"/>
      <c r="H100" s="39"/>
    </row>
    <row r="101" spans="1:8" x14ac:dyDescent="0.25">
      <c r="A101" s="8" t="s">
        <v>14</v>
      </c>
      <c r="B101" s="36">
        <v>14460.57</v>
      </c>
      <c r="C101" s="36">
        <v>1041.2</v>
      </c>
      <c r="D101" s="39"/>
      <c r="E101" s="39"/>
      <c r="F101" s="39"/>
      <c r="G101" s="39"/>
      <c r="H101" s="39"/>
    </row>
    <row r="102" spans="1:8" x14ac:dyDescent="0.25">
      <c r="A102" s="8" t="s">
        <v>15</v>
      </c>
      <c r="B102" s="36">
        <v>14034.51</v>
      </c>
      <c r="C102" s="36">
        <v>1027.5</v>
      </c>
      <c r="D102" s="39"/>
      <c r="E102" s="39"/>
      <c r="F102" s="39"/>
      <c r="G102" s="39"/>
      <c r="H102" s="39"/>
    </row>
    <row r="103" spans="1:8" x14ac:dyDescent="0.25">
      <c r="A103" s="8" t="s">
        <v>16</v>
      </c>
      <c r="B103" s="36">
        <v>14012.23</v>
      </c>
      <c r="C103" s="36">
        <v>1424.8</v>
      </c>
      <c r="D103" s="39"/>
      <c r="E103" s="39"/>
      <c r="F103" s="39"/>
      <c r="G103" s="39"/>
      <c r="H103" s="39"/>
    </row>
    <row r="104" spans="1:8" x14ac:dyDescent="0.25">
      <c r="A104" s="8" t="s">
        <v>17</v>
      </c>
      <c r="B104" s="36">
        <v>13512.65</v>
      </c>
      <c r="C104" s="36">
        <v>1150.8</v>
      </c>
      <c r="D104" s="39"/>
      <c r="E104" s="39"/>
      <c r="F104" s="39"/>
      <c r="G104" s="39"/>
      <c r="H104" s="39"/>
    </row>
    <row r="105" spans="1:8" x14ac:dyDescent="0.25">
      <c r="A105" s="8" t="s">
        <v>18</v>
      </c>
      <c r="B105" s="36">
        <v>15269.21</v>
      </c>
      <c r="C105" s="36">
        <v>1534.4</v>
      </c>
      <c r="D105" s="39"/>
      <c r="E105" s="39"/>
      <c r="F105" s="39"/>
      <c r="G105" s="39"/>
      <c r="H105" s="39"/>
    </row>
    <row r="106" spans="1:8" x14ac:dyDescent="0.25">
      <c r="A106" s="8" t="s">
        <v>19</v>
      </c>
      <c r="B106" s="36">
        <v>13927.35</v>
      </c>
      <c r="C106" s="36">
        <v>1328.9</v>
      </c>
      <c r="D106" s="39"/>
      <c r="E106" s="39"/>
      <c r="F106" s="39"/>
      <c r="G106" s="39"/>
      <c r="H106" s="39"/>
    </row>
    <row r="107" spans="1:8" x14ac:dyDescent="0.25">
      <c r="A107" s="8" t="s">
        <v>20</v>
      </c>
      <c r="B107" s="36">
        <v>13743.39</v>
      </c>
      <c r="C107" s="36">
        <v>1876.9</v>
      </c>
      <c r="D107" s="39"/>
      <c r="E107" s="39"/>
      <c r="F107" s="39"/>
      <c r="G107" s="39"/>
      <c r="H107" s="39"/>
    </row>
    <row r="108" spans="1:8" x14ac:dyDescent="0.25">
      <c r="A108" s="8" t="s">
        <v>21</v>
      </c>
      <c r="B108" s="36">
        <v>13279.02</v>
      </c>
      <c r="C108" s="36">
        <v>1959.1</v>
      </c>
      <c r="D108" s="39"/>
      <c r="E108" s="39"/>
      <c r="F108" s="39"/>
      <c r="G108" s="39"/>
      <c r="H108" s="39"/>
    </row>
    <row r="109" spans="1:8" x14ac:dyDescent="0.25">
      <c r="A109" s="8" t="s">
        <v>22</v>
      </c>
      <c r="B109" s="36">
        <v>13034.88</v>
      </c>
      <c r="C109" s="36">
        <v>1644</v>
      </c>
      <c r="D109" s="39"/>
      <c r="E109" s="39"/>
      <c r="F109" s="39"/>
      <c r="G109" s="39"/>
      <c r="H109" s="39"/>
    </row>
    <row r="110" spans="1:8" x14ac:dyDescent="0.25">
      <c r="A110" s="8" t="s">
        <v>23</v>
      </c>
      <c r="B110" s="36">
        <v>19830.89</v>
      </c>
      <c r="C110" s="36">
        <v>1438.5</v>
      </c>
      <c r="D110" s="39"/>
      <c r="E110" s="39"/>
      <c r="F110" s="39"/>
      <c r="G110" s="39"/>
      <c r="H110" s="39"/>
    </row>
    <row r="111" spans="1:8" x14ac:dyDescent="0.25">
      <c r="A111" s="8" t="s">
        <v>24</v>
      </c>
      <c r="B111" s="36">
        <f>SUM(B99:B110)</f>
        <v>173083.97000000003</v>
      </c>
      <c r="C111" s="36">
        <f>SUM(C99:C110)</f>
        <v>16809.900000000001</v>
      </c>
      <c r="D111" s="39"/>
      <c r="E111" s="39"/>
      <c r="F111" s="39"/>
      <c r="G111" s="39"/>
      <c r="H111" s="39"/>
    </row>
    <row r="112" spans="1:8" x14ac:dyDescent="0.25">
      <c r="A112" s="8" t="s">
        <v>25</v>
      </c>
      <c r="B112" s="36">
        <f>AVERAGE(B99:B110)</f>
        <v>14423.664166666669</v>
      </c>
      <c r="C112" s="36">
        <f>AVERAGE(C99:C110)</f>
        <v>1400.825</v>
      </c>
      <c r="D112" s="39"/>
      <c r="E112" s="39"/>
      <c r="F112" s="39"/>
      <c r="G112" s="39"/>
      <c r="H112" s="39"/>
    </row>
    <row r="114" spans="1:11" ht="16.5" x14ac:dyDescent="0.25">
      <c r="A114" s="12" t="s">
        <v>149</v>
      </c>
    </row>
    <row r="116" spans="1:11" x14ac:dyDescent="0.25">
      <c r="A116" s="2" t="s">
        <v>150</v>
      </c>
    </row>
    <row r="118" spans="1:11" x14ac:dyDescent="0.25">
      <c r="A118" s="11" t="s">
        <v>52</v>
      </c>
    </row>
    <row r="119" spans="1:11" x14ac:dyDescent="0.25">
      <c r="A119" s="85" t="s">
        <v>35</v>
      </c>
      <c r="B119" s="85" t="s">
        <v>36</v>
      </c>
      <c r="C119" s="85" t="s">
        <v>53</v>
      </c>
      <c r="D119" s="85"/>
      <c r="E119" s="85"/>
      <c r="F119" s="85" t="s">
        <v>54</v>
      </c>
      <c r="G119" s="85" t="s">
        <v>55</v>
      </c>
      <c r="H119" s="85" t="s">
        <v>56</v>
      </c>
    </row>
    <row r="120" spans="1:11" ht="25.5" x14ac:dyDescent="0.25">
      <c r="A120" s="85"/>
      <c r="B120" s="85"/>
      <c r="C120" s="7" t="s">
        <v>60</v>
      </c>
      <c r="D120" s="7" t="s">
        <v>61</v>
      </c>
      <c r="E120" s="7" t="s">
        <v>62</v>
      </c>
      <c r="F120" s="85"/>
      <c r="G120" s="85"/>
      <c r="H120" s="85"/>
    </row>
    <row r="121" spans="1:11" ht="15.75" x14ac:dyDescent="0.25">
      <c r="A121" s="48" t="s">
        <v>208</v>
      </c>
      <c r="B121" s="48"/>
      <c r="C121" s="48">
        <v>2</v>
      </c>
      <c r="D121" s="48">
        <v>1</v>
      </c>
      <c r="E121" s="48">
        <v>1</v>
      </c>
      <c r="F121" s="48" t="s">
        <v>210</v>
      </c>
      <c r="G121" s="48">
        <v>123.4</v>
      </c>
      <c r="H121" s="47">
        <v>3393</v>
      </c>
    </row>
    <row r="122" spans="1:11" ht="31.5" x14ac:dyDescent="0.25">
      <c r="A122" s="48" t="s">
        <v>209</v>
      </c>
      <c r="B122" s="48"/>
      <c r="C122" s="48">
        <v>2</v>
      </c>
      <c r="D122" s="48">
        <v>2</v>
      </c>
      <c r="E122" s="48">
        <v>0</v>
      </c>
      <c r="F122" s="48" t="s">
        <v>211</v>
      </c>
      <c r="G122" s="48">
        <v>95</v>
      </c>
      <c r="H122" s="47">
        <v>2938</v>
      </c>
      <c r="I122" s="19"/>
    </row>
    <row r="123" spans="1:1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 ht="12.75" customHeight="1" x14ac:dyDescent="0.25">
      <c r="A124" s="85" t="s">
        <v>35</v>
      </c>
      <c r="B124" s="85" t="s">
        <v>57</v>
      </c>
      <c r="C124" s="85" t="s">
        <v>58</v>
      </c>
      <c r="D124" s="85"/>
      <c r="E124" s="85"/>
      <c r="F124" s="85" t="s">
        <v>59</v>
      </c>
      <c r="G124" s="85"/>
      <c r="H124" s="85"/>
      <c r="I124" s="6"/>
      <c r="J124" s="6"/>
      <c r="K124" s="6"/>
    </row>
    <row r="125" spans="1:11" x14ac:dyDescent="0.25">
      <c r="A125" s="85"/>
      <c r="B125" s="85"/>
      <c r="C125" s="85"/>
      <c r="D125" s="85"/>
      <c r="E125" s="85"/>
      <c r="F125" s="85"/>
      <c r="G125" s="85"/>
      <c r="H125" s="85"/>
      <c r="I125" s="6"/>
      <c r="J125" s="6"/>
      <c r="K125" s="6"/>
    </row>
    <row r="126" spans="1:11" ht="15.75" x14ac:dyDescent="0.25">
      <c r="A126" s="43" t="s">
        <v>208</v>
      </c>
      <c r="B126" s="43">
        <v>1500</v>
      </c>
      <c r="C126" s="86" t="s">
        <v>212</v>
      </c>
      <c r="D126" s="86"/>
      <c r="E126" s="86"/>
      <c r="F126" s="86" t="s">
        <v>213</v>
      </c>
      <c r="G126" s="86"/>
      <c r="H126" s="86"/>
      <c r="I126" s="6"/>
      <c r="J126" s="6"/>
      <c r="K126" s="6"/>
    </row>
    <row r="127" spans="1:11" ht="15.75" x14ac:dyDescent="0.25">
      <c r="A127" s="43" t="s">
        <v>209</v>
      </c>
      <c r="B127" s="43">
        <v>600</v>
      </c>
      <c r="C127" s="86" t="s">
        <v>212</v>
      </c>
      <c r="D127" s="86"/>
      <c r="E127" s="86"/>
      <c r="F127" s="86" t="s">
        <v>214</v>
      </c>
      <c r="G127" s="86"/>
      <c r="H127" s="86"/>
      <c r="I127" s="6"/>
      <c r="J127" s="6"/>
      <c r="K127" s="6"/>
    </row>
    <row r="128" spans="1:1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 spans="1:6" x14ac:dyDescent="0.25">
      <c r="A129" s="2" t="s">
        <v>151</v>
      </c>
    </row>
    <row r="131" spans="1:6" x14ac:dyDescent="0.25">
      <c r="A131" s="11" t="s">
        <v>52</v>
      </c>
    </row>
    <row r="132" spans="1:6" ht="38.25" x14ac:dyDescent="0.25">
      <c r="A132" s="7" t="s">
        <v>35</v>
      </c>
      <c r="B132" s="7" t="s">
        <v>36</v>
      </c>
      <c r="C132" s="7" t="s">
        <v>63</v>
      </c>
      <c r="D132" s="7" t="s">
        <v>64</v>
      </c>
      <c r="E132" s="7" t="s">
        <v>65</v>
      </c>
      <c r="F132" s="7" t="s">
        <v>66</v>
      </c>
    </row>
    <row r="133" spans="1:6" ht="15.75" x14ac:dyDescent="0.25">
      <c r="A133" s="43" t="s">
        <v>208</v>
      </c>
      <c r="B133" s="48"/>
      <c r="C133" s="49">
        <v>8500</v>
      </c>
      <c r="D133" s="49">
        <v>1000</v>
      </c>
      <c r="E133" s="43" t="s">
        <v>215</v>
      </c>
      <c r="F133" s="43" t="s">
        <v>217</v>
      </c>
    </row>
    <row r="134" spans="1:6" ht="15.75" x14ac:dyDescent="0.25">
      <c r="A134" s="43" t="s">
        <v>209</v>
      </c>
      <c r="B134" s="48"/>
      <c r="C134" s="49">
        <v>3824</v>
      </c>
      <c r="D134" s="43">
        <v>500</v>
      </c>
      <c r="E134" s="43" t="s">
        <v>216</v>
      </c>
      <c r="F134" s="43" t="s">
        <v>218</v>
      </c>
    </row>
    <row r="136" spans="1:6" ht="16.5" x14ac:dyDescent="0.25">
      <c r="A136" s="12" t="s">
        <v>152</v>
      </c>
    </row>
    <row r="138" spans="1:6" ht="15.75" x14ac:dyDescent="0.25">
      <c r="A138" s="109" t="s">
        <v>165</v>
      </c>
      <c r="B138" s="109"/>
      <c r="C138" s="109"/>
      <c r="D138" s="35" t="s">
        <v>200</v>
      </c>
    </row>
    <row r="139" spans="1:6" ht="15.75" x14ac:dyDescent="0.25">
      <c r="A139" s="109" t="s">
        <v>166</v>
      </c>
      <c r="B139" s="109"/>
      <c r="C139" s="109"/>
      <c r="D139" s="35" t="s">
        <v>200</v>
      </c>
    </row>
    <row r="140" spans="1:6" s="19" customFormat="1" ht="32.25" customHeight="1" x14ac:dyDescent="0.25">
      <c r="A140" s="106" t="s">
        <v>167</v>
      </c>
      <c r="B140" s="107"/>
      <c r="C140" s="108"/>
      <c r="D140" s="43" t="s">
        <v>200</v>
      </c>
    </row>
    <row r="142" spans="1:6" x14ac:dyDescent="0.25">
      <c r="A142" s="2" t="s">
        <v>153</v>
      </c>
    </row>
    <row r="144" spans="1:6" x14ac:dyDescent="0.25">
      <c r="A144" s="11" t="s">
        <v>52</v>
      </c>
    </row>
    <row r="145" spans="1:15" ht="51" x14ac:dyDescent="0.25">
      <c r="A145" s="7" t="s">
        <v>35</v>
      </c>
      <c r="B145" s="7" t="s">
        <v>36</v>
      </c>
      <c r="C145" s="7" t="s">
        <v>67</v>
      </c>
      <c r="D145" s="7" t="s">
        <v>68</v>
      </c>
      <c r="E145" s="7" t="s">
        <v>184</v>
      </c>
      <c r="F145" s="7" t="s">
        <v>72</v>
      </c>
      <c r="G145" s="7" t="s">
        <v>73</v>
      </c>
      <c r="H145" s="25"/>
    </row>
    <row r="146" spans="1:15" ht="15.75" x14ac:dyDescent="0.25">
      <c r="A146" s="43" t="s">
        <v>219</v>
      </c>
      <c r="B146" s="48"/>
      <c r="C146" s="49">
        <v>3780</v>
      </c>
      <c r="D146" s="49">
        <v>1130</v>
      </c>
      <c r="E146" s="48">
        <v>22</v>
      </c>
      <c r="F146" s="43" t="s">
        <v>220</v>
      </c>
      <c r="G146" s="43" t="s">
        <v>220</v>
      </c>
    </row>
    <row r="147" spans="1:15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</row>
    <row r="148" spans="1:15" ht="25.5" x14ac:dyDescent="0.25">
      <c r="A148" s="7" t="s">
        <v>35</v>
      </c>
      <c r="B148" s="7" t="s">
        <v>69</v>
      </c>
      <c r="C148" s="85" t="s">
        <v>70</v>
      </c>
      <c r="D148" s="85"/>
      <c r="E148" s="85" t="s">
        <v>71</v>
      </c>
      <c r="F148" s="85"/>
      <c r="H148" s="6"/>
      <c r="I148" s="6"/>
      <c r="J148" s="6"/>
    </row>
    <row r="149" spans="1:15" ht="15.75" x14ac:dyDescent="0.25">
      <c r="A149" s="43" t="s">
        <v>219</v>
      </c>
      <c r="B149" s="43" t="s">
        <v>250</v>
      </c>
      <c r="C149" s="99" t="s">
        <v>201</v>
      </c>
      <c r="D149" s="99"/>
      <c r="E149" s="99" t="s">
        <v>221</v>
      </c>
      <c r="F149" s="99"/>
      <c r="H149" s="6"/>
      <c r="I149" s="6"/>
      <c r="J149" s="6"/>
    </row>
    <row r="150" spans="1:15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</row>
    <row r="151" spans="1:15" x14ac:dyDescent="0.25">
      <c r="A151" s="2" t="s">
        <v>154</v>
      </c>
    </row>
    <row r="153" spans="1:15" x14ac:dyDescent="0.25">
      <c r="A153" s="85" t="s">
        <v>35</v>
      </c>
      <c r="B153" s="85" t="s">
        <v>74</v>
      </c>
      <c r="C153" s="85" t="s">
        <v>75</v>
      </c>
      <c r="D153" s="85" t="s">
        <v>76</v>
      </c>
      <c r="E153" s="85"/>
    </row>
    <row r="154" spans="1:15" ht="39" customHeight="1" x14ac:dyDescent="0.25">
      <c r="A154" s="85"/>
      <c r="B154" s="85"/>
      <c r="C154" s="85"/>
      <c r="D154" s="7" t="s">
        <v>82</v>
      </c>
      <c r="E154" s="7" t="s">
        <v>83</v>
      </c>
    </row>
    <row r="155" spans="1:15" ht="47.25" x14ac:dyDescent="0.25">
      <c r="A155" s="43" t="s">
        <v>219</v>
      </c>
      <c r="B155" s="43" t="s">
        <v>222</v>
      </c>
      <c r="C155" s="43" t="s">
        <v>223</v>
      </c>
      <c r="D155" s="43" t="s">
        <v>224</v>
      </c>
      <c r="E155" s="43" t="s">
        <v>225</v>
      </c>
    </row>
    <row r="156" spans="1:15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</row>
    <row r="157" spans="1:15" x14ac:dyDescent="0.25">
      <c r="A157" s="85" t="s">
        <v>35</v>
      </c>
      <c r="B157" s="85" t="s">
        <v>77</v>
      </c>
      <c r="C157" s="85"/>
      <c r="D157" s="85"/>
      <c r="E157" s="85"/>
      <c r="F157" s="85"/>
      <c r="G157" s="85"/>
      <c r="H157" s="6"/>
      <c r="I157" s="6"/>
      <c r="J157" s="6"/>
      <c r="K157" s="6"/>
      <c r="L157" s="6"/>
      <c r="M157" s="6"/>
      <c r="N157" s="6"/>
      <c r="O157" s="6"/>
    </row>
    <row r="158" spans="1:15" ht="38.25" customHeight="1" x14ac:dyDescent="0.25">
      <c r="A158" s="85"/>
      <c r="B158" s="7" t="s">
        <v>84</v>
      </c>
      <c r="C158" s="7" t="s">
        <v>85</v>
      </c>
      <c r="D158" s="85" t="s">
        <v>86</v>
      </c>
      <c r="E158" s="85"/>
      <c r="F158" s="85"/>
      <c r="G158" s="7" t="s">
        <v>87</v>
      </c>
      <c r="H158" s="6"/>
      <c r="I158" s="6"/>
      <c r="J158" s="6"/>
      <c r="K158" s="6"/>
      <c r="L158" s="6"/>
      <c r="M158" s="6"/>
      <c r="N158" s="6"/>
      <c r="O158" s="6"/>
    </row>
    <row r="159" spans="1:15" ht="15.75" x14ac:dyDescent="0.25">
      <c r="A159" s="43" t="s">
        <v>219</v>
      </c>
      <c r="B159" s="43" t="s">
        <v>227</v>
      </c>
      <c r="C159" s="43">
        <v>3</v>
      </c>
      <c r="D159" s="86" t="s">
        <v>228</v>
      </c>
      <c r="E159" s="86"/>
      <c r="F159" s="86"/>
      <c r="G159" s="43" t="s">
        <v>229</v>
      </c>
      <c r="H159" s="6"/>
      <c r="I159" s="6"/>
      <c r="J159" s="6"/>
      <c r="K159" s="6"/>
      <c r="L159" s="6"/>
      <c r="M159" s="6"/>
      <c r="N159" s="6"/>
      <c r="O159" s="6"/>
    </row>
    <row r="160" spans="1:15" ht="15.75" x14ac:dyDescent="0.25">
      <c r="A160" s="43" t="s">
        <v>219</v>
      </c>
      <c r="B160" s="43" t="s">
        <v>226</v>
      </c>
      <c r="C160" s="43">
        <v>2</v>
      </c>
      <c r="D160" s="86" t="s">
        <v>228</v>
      </c>
      <c r="E160" s="86"/>
      <c r="F160" s="86"/>
      <c r="G160" s="43" t="s">
        <v>230</v>
      </c>
      <c r="H160" s="6"/>
      <c r="I160" s="6"/>
      <c r="J160" s="6"/>
      <c r="K160" s="6"/>
      <c r="L160" s="6"/>
      <c r="M160" s="6"/>
      <c r="N160" s="6"/>
      <c r="O160" s="6"/>
    </row>
    <row r="161" spans="1:8" x14ac:dyDescent="0.25">
      <c r="A161" s="6"/>
      <c r="B161" s="6"/>
      <c r="C161" s="6"/>
      <c r="D161" s="6"/>
      <c r="E161" s="6"/>
    </row>
    <row r="162" spans="1:8" ht="12.75" customHeight="1" x14ac:dyDescent="0.25">
      <c r="A162" s="85" t="s">
        <v>35</v>
      </c>
      <c r="B162" s="85" t="s">
        <v>78</v>
      </c>
      <c r="C162" s="85"/>
      <c r="D162" s="85" t="s">
        <v>79</v>
      </c>
      <c r="E162" s="85"/>
      <c r="F162" s="85" t="s">
        <v>80</v>
      </c>
      <c r="G162" s="85"/>
    </row>
    <row r="163" spans="1:8" ht="25.5" x14ac:dyDescent="0.25">
      <c r="A163" s="85"/>
      <c r="B163" s="7" t="s">
        <v>88</v>
      </c>
      <c r="C163" s="7" t="s">
        <v>89</v>
      </c>
      <c r="D163" s="85"/>
      <c r="E163" s="85"/>
      <c r="F163" s="85"/>
      <c r="G163" s="85"/>
    </row>
    <row r="164" spans="1:8" ht="15.75" x14ac:dyDescent="0.25">
      <c r="A164" s="43" t="s">
        <v>219</v>
      </c>
      <c r="B164" s="43" t="s">
        <v>231</v>
      </c>
      <c r="C164" s="43" t="s">
        <v>232</v>
      </c>
      <c r="D164" s="86" t="s">
        <v>233</v>
      </c>
      <c r="E164" s="86"/>
      <c r="F164" s="86" t="s">
        <v>234</v>
      </c>
      <c r="G164" s="86"/>
    </row>
    <row r="165" spans="1:8" x14ac:dyDescent="0.25">
      <c r="A165" s="6"/>
      <c r="B165" s="6"/>
      <c r="C165" s="6"/>
      <c r="D165" s="6"/>
      <c r="E165" s="6"/>
      <c r="F165" s="6"/>
      <c r="G165" s="6"/>
    </row>
    <row r="166" spans="1:8" x14ac:dyDescent="0.25">
      <c r="A166" s="85" t="s">
        <v>35</v>
      </c>
      <c r="B166" s="85" t="s">
        <v>81</v>
      </c>
      <c r="C166" s="85"/>
      <c r="D166" s="85"/>
      <c r="E166" s="85"/>
      <c r="F166" s="6"/>
      <c r="G166" s="6"/>
    </row>
    <row r="167" spans="1:8" x14ac:dyDescent="0.25">
      <c r="A167" s="85"/>
      <c r="B167" s="85" t="s">
        <v>90</v>
      </c>
      <c r="C167" s="85"/>
      <c r="D167" s="85" t="s">
        <v>91</v>
      </c>
      <c r="E167" s="85"/>
      <c r="F167" s="6"/>
      <c r="G167" s="6"/>
    </row>
    <row r="168" spans="1:8" ht="12.75" customHeight="1" x14ac:dyDescent="0.25">
      <c r="A168" s="43" t="s">
        <v>219</v>
      </c>
      <c r="B168" s="87" t="s">
        <v>235</v>
      </c>
      <c r="C168" s="88"/>
      <c r="D168" s="86" t="s">
        <v>236</v>
      </c>
      <c r="E168" s="86"/>
      <c r="F168" s="6"/>
      <c r="G168" s="6"/>
    </row>
    <row r="169" spans="1:8" x14ac:dyDescent="0.25">
      <c r="A169" s="6"/>
      <c r="B169" s="6"/>
      <c r="C169" s="6"/>
      <c r="D169" s="6"/>
      <c r="E169" s="6"/>
      <c r="F169" s="6"/>
      <c r="G169" s="6"/>
    </row>
    <row r="170" spans="1:8" x14ac:dyDescent="0.25">
      <c r="A170" s="11" t="s">
        <v>33</v>
      </c>
    </row>
    <row r="171" spans="1:8" ht="51" customHeight="1" x14ac:dyDescent="0.25">
      <c r="A171" s="7" t="s">
        <v>92</v>
      </c>
      <c r="B171" s="7" t="s">
        <v>172</v>
      </c>
      <c r="C171" s="85" t="s">
        <v>173</v>
      </c>
      <c r="D171" s="85"/>
      <c r="E171" s="85" t="s">
        <v>93</v>
      </c>
      <c r="F171" s="85"/>
    </row>
    <row r="172" spans="1:8" ht="15.75" x14ac:dyDescent="0.25">
      <c r="A172" s="42" t="s">
        <v>219</v>
      </c>
      <c r="B172" s="47">
        <f>98751-55</f>
        <v>98696</v>
      </c>
      <c r="C172" s="97">
        <f>120148-(1227+55)</f>
        <v>118866</v>
      </c>
      <c r="D172" s="98"/>
      <c r="E172" s="110">
        <v>5</v>
      </c>
      <c r="F172" s="111"/>
    </row>
    <row r="173" spans="1:8" s="39" customFormat="1" ht="15.75" x14ac:dyDescent="0.25">
      <c r="A173" s="52" t="s">
        <v>251</v>
      </c>
      <c r="B173" s="51"/>
      <c r="C173" s="51"/>
      <c r="D173" s="51"/>
      <c r="E173" s="51"/>
      <c r="F173" s="51"/>
    </row>
    <row r="175" spans="1:8" x14ac:dyDescent="0.25">
      <c r="A175" s="92" t="s">
        <v>94</v>
      </c>
      <c r="B175" s="92"/>
      <c r="C175" s="92"/>
      <c r="D175" s="92"/>
      <c r="E175" s="92"/>
      <c r="F175" s="92"/>
      <c r="G175" s="92"/>
      <c r="H175" s="92"/>
    </row>
    <row r="176" spans="1:8" x14ac:dyDescent="0.25">
      <c r="A176" s="91" t="s">
        <v>171</v>
      </c>
      <c r="B176" s="91"/>
      <c r="C176" s="39"/>
    </row>
    <row r="177" spans="1:8" x14ac:dyDescent="0.25">
      <c r="A177" s="85" t="s">
        <v>1</v>
      </c>
      <c r="B177" s="41" t="s">
        <v>249</v>
      </c>
      <c r="C177" s="39"/>
      <c r="D177" s="39"/>
      <c r="E177" s="39"/>
      <c r="F177" s="39"/>
      <c r="G177" s="39"/>
      <c r="H177" s="39"/>
    </row>
    <row r="178" spans="1:8" x14ac:dyDescent="0.25">
      <c r="A178" s="85"/>
      <c r="B178" s="7" t="s">
        <v>43</v>
      </c>
      <c r="C178" s="39"/>
      <c r="D178" s="39"/>
      <c r="E178" s="39"/>
      <c r="F178" s="39"/>
      <c r="G178" s="39"/>
      <c r="H178" s="39"/>
    </row>
    <row r="179" spans="1:8" ht="15.75" x14ac:dyDescent="0.25">
      <c r="A179" s="8" t="s">
        <v>12</v>
      </c>
      <c r="B179" s="47">
        <v>2589995</v>
      </c>
      <c r="C179" s="39"/>
      <c r="D179" s="39"/>
      <c r="E179" s="39"/>
      <c r="F179" s="39"/>
      <c r="G179" s="39"/>
      <c r="H179" s="39"/>
    </row>
    <row r="180" spans="1:8" ht="15.75" x14ac:dyDescent="0.25">
      <c r="A180" s="8" t="s">
        <v>13</v>
      </c>
      <c r="B180" s="47">
        <v>2259321</v>
      </c>
      <c r="C180" s="39"/>
      <c r="D180" s="39"/>
      <c r="E180" s="39"/>
      <c r="F180" s="39"/>
      <c r="G180" s="39"/>
      <c r="H180" s="39"/>
    </row>
    <row r="181" spans="1:8" ht="15.75" x14ac:dyDescent="0.25">
      <c r="A181" s="8" t="s">
        <v>14</v>
      </c>
      <c r="B181" s="47">
        <v>2583242</v>
      </c>
      <c r="C181" s="39"/>
      <c r="D181" s="39"/>
      <c r="E181" s="39"/>
      <c r="F181" s="39"/>
      <c r="G181" s="39"/>
      <c r="H181" s="39"/>
    </row>
    <row r="182" spans="1:8" ht="15.75" x14ac:dyDescent="0.25">
      <c r="A182" s="8" t="s">
        <v>15</v>
      </c>
      <c r="B182" s="47">
        <v>2318705</v>
      </c>
      <c r="C182" s="39"/>
      <c r="D182" s="39"/>
      <c r="E182" s="39"/>
      <c r="F182" s="39"/>
      <c r="G182" s="39"/>
      <c r="H182" s="39"/>
    </row>
    <row r="183" spans="1:8" ht="15.75" x14ac:dyDescent="0.25">
      <c r="A183" s="8" t="s">
        <v>16</v>
      </c>
      <c r="B183" s="47">
        <v>2355925</v>
      </c>
      <c r="C183" s="39"/>
      <c r="D183" s="39"/>
      <c r="E183" s="39"/>
      <c r="F183" s="39"/>
      <c r="G183" s="39"/>
      <c r="H183" s="39"/>
    </row>
    <row r="184" spans="1:8" ht="15.75" x14ac:dyDescent="0.25">
      <c r="A184" s="8" t="s">
        <v>17</v>
      </c>
      <c r="B184" s="47">
        <v>2303535</v>
      </c>
      <c r="C184" s="39"/>
      <c r="D184" s="39"/>
      <c r="E184" s="39"/>
      <c r="F184" s="39"/>
      <c r="G184" s="39"/>
      <c r="H184" s="39"/>
    </row>
    <row r="185" spans="1:8" ht="15.75" x14ac:dyDescent="0.25">
      <c r="A185" s="8" t="s">
        <v>18</v>
      </c>
      <c r="B185" s="47">
        <v>2456625</v>
      </c>
      <c r="C185" s="39"/>
      <c r="D185" s="39"/>
      <c r="E185" s="39"/>
      <c r="F185" s="39"/>
      <c r="G185" s="39"/>
      <c r="H185" s="39"/>
    </row>
    <row r="186" spans="1:8" ht="15.75" x14ac:dyDescent="0.25">
      <c r="A186" s="8" t="s">
        <v>19</v>
      </c>
      <c r="B186" s="47">
        <v>2407330</v>
      </c>
      <c r="C186" s="39"/>
      <c r="D186" s="39"/>
      <c r="E186" s="39"/>
      <c r="F186" s="39"/>
      <c r="G186" s="39"/>
      <c r="H186" s="39"/>
    </row>
    <row r="187" spans="1:8" ht="15.75" x14ac:dyDescent="0.25">
      <c r="A187" s="8" t="s">
        <v>20</v>
      </c>
      <c r="B187" s="47">
        <v>2363281</v>
      </c>
      <c r="C187" s="39"/>
      <c r="D187" s="39"/>
      <c r="E187" s="39"/>
      <c r="F187" s="39"/>
      <c r="G187" s="39"/>
      <c r="H187" s="39"/>
    </row>
    <row r="188" spans="1:8" ht="15.75" x14ac:dyDescent="0.25">
      <c r="A188" s="8" t="s">
        <v>21</v>
      </c>
      <c r="B188" s="47">
        <v>2361571</v>
      </c>
      <c r="C188" s="39"/>
      <c r="D188" s="39"/>
      <c r="E188" s="39"/>
      <c r="F188" s="39"/>
      <c r="G188" s="39"/>
      <c r="H188" s="39"/>
    </row>
    <row r="189" spans="1:8" ht="15.75" x14ac:dyDescent="0.25">
      <c r="A189" s="8" t="s">
        <v>22</v>
      </c>
      <c r="B189" s="47">
        <v>2381289</v>
      </c>
      <c r="C189" s="39"/>
      <c r="D189" s="39"/>
      <c r="E189" s="39"/>
      <c r="F189" s="39"/>
      <c r="G189" s="39"/>
      <c r="H189" s="39"/>
    </row>
    <row r="190" spans="1:8" ht="15.75" x14ac:dyDescent="0.25">
      <c r="A190" s="8" t="s">
        <v>23</v>
      </c>
      <c r="B190" s="47">
        <v>2543649</v>
      </c>
      <c r="C190" s="39"/>
      <c r="D190" s="39"/>
      <c r="E190" s="39"/>
      <c r="F190" s="39"/>
      <c r="G190" s="39"/>
      <c r="H190" s="39"/>
    </row>
    <row r="191" spans="1:8" ht="15.75" x14ac:dyDescent="0.25">
      <c r="A191" s="8" t="s">
        <v>24</v>
      </c>
      <c r="B191" s="47">
        <v>28924468</v>
      </c>
      <c r="C191" s="39"/>
      <c r="D191" s="39"/>
      <c r="E191" s="39"/>
      <c r="F191" s="39"/>
      <c r="G191" s="39"/>
      <c r="H191" s="39"/>
    </row>
    <row r="192" spans="1:8" ht="15.75" x14ac:dyDescent="0.25">
      <c r="A192" s="8" t="s">
        <v>25</v>
      </c>
      <c r="B192" s="47">
        <v>2410372.3333333335</v>
      </c>
      <c r="C192" s="39"/>
      <c r="D192" s="39"/>
      <c r="E192" s="39"/>
      <c r="F192" s="39"/>
      <c r="G192" s="39"/>
      <c r="H192" s="39"/>
    </row>
    <row r="193" spans="1:8" x14ac:dyDescent="0.25">
      <c r="A193" s="24" t="s">
        <v>190</v>
      </c>
      <c r="B193" s="24" t="s">
        <v>191</v>
      </c>
    </row>
    <row r="194" spans="1:8" s="39" customFormat="1" x14ac:dyDescent="0.25">
      <c r="A194" s="45"/>
      <c r="B194" s="45"/>
    </row>
    <row r="195" spans="1:8" x14ac:dyDescent="0.25">
      <c r="A195" s="2" t="s">
        <v>155</v>
      </c>
    </row>
    <row r="196" spans="1:8" x14ac:dyDescent="0.25">
      <c r="A196" s="84" t="s">
        <v>95</v>
      </c>
      <c r="B196" s="84"/>
      <c r="C196" s="84"/>
      <c r="D196" s="84"/>
      <c r="E196" s="84"/>
      <c r="F196" s="84"/>
    </row>
    <row r="198" spans="1:8" x14ac:dyDescent="0.25">
      <c r="A198" s="11" t="s">
        <v>52</v>
      </c>
    </row>
    <row r="199" spans="1:8" x14ac:dyDescent="0.25">
      <c r="A199" s="85" t="s">
        <v>35</v>
      </c>
      <c r="B199" s="85" t="s">
        <v>36</v>
      </c>
      <c r="C199" s="85" t="s">
        <v>96</v>
      </c>
      <c r="D199" s="85" t="s">
        <v>97</v>
      </c>
      <c r="E199" s="85" t="s">
        <v>98</v>
      </c>
      <c r="F199" s="85" t="s">
        <v>99</v>
      </c>
      <c r="G199" s="85" t="s">
        <v>81</v>
      </c>
      <c r="H199" s="85"/>
    </row>
    <row r="200" spans="1:8" x14ac:dyDescent="0.25">
      <c r="A200" s="85"/>
      <c r="B200" s="85"/>
      <c r="C200" s="85"/>
      <c r="D200" s="85"/>
      <c r="E200" s="85"/>
      <c r="F200" s="85"/>
      <c r="G200" s="7" t="s">
        <v>90</v>
      </c>
      <c r="H200" s="7" t="s">
        <v>91</v>
      </c>
    </row>
    <row r="201" spans="1:8" ht="31.5" x14ac:dyDescent="0.25">
      <c r="A201" s="53" t="s">
        <v>238</v>
      </c>
      <c r="B201" s="48"/>
      <c r="C201" s="48" t="s">
        <v>206</v>
      </c>
      <c r="D201" s="48" t="s">
        <v>201</v>
      </c>
      <c r="E201" s="48" t="s">
        <v>237</v>
      </c>
      <c r="F201" s="48" t="s">
        <v>234</v>
      </c>
      <c r="G201" s="48" t="s">
        <v>220</v>
      </c>
      <c r="H201" s="48" t="s">
        <v>220</v>
      </c>
    </row>
    <row r="202" spans="1:8" ht="31.5" x14ac:dyDescent="0.25">
      <c r="A202" s="53" t="s">
        <v>239</v>
      </c>
      <c r="B202" s="48"/>
      <c r="C202" s="48" t="s">
        <v>207</v>
      </c>
      <c r="D202" s="48" t="s">
        <v>200</v>
      </c>
      <c r="E202" s="48" t="s">
        <v>237</v>
      </c>
      <c r="F202" s="48" t="s">
        <v>234</v>
      </c>
      <c r="G202" s="48" t="s">
        <v>220</v>
      </c>
      <c r="H202" s="48" t="s">
        <v>220</v>
      </c>
    </row>
    <row r="204" spans="1:8" x14ac:dyDescent="0.25">
      <c r="A204" s="11" t="s">
        <v>33</v>
      </c>
    </row>
    <row r="205" spans="1:8" ht="63.75" x14ac:dyDescent="0.25">
      <c r="A205" s="7" t="s">
        <v>35</v>
      </c>
      <c r="B205" s="7" t="s">
        <v>172</v>
      </c>
      <c r="C205" s="7" t="s">
        <v>173</v>
      </c>
      <c r="D205" s="7" t="s">
        <v>93</v>
      </c>
      <c r="E205" s="7" t="s">
        <v>180</v>
      </c>
    </row>
    <row r="206" spans="1:8" ht="31.5" x14ac:dyDescent="0.25">
      <c r="A206" s="53" t="s">
        <v>238</v>
      </c>
      <c r="B206" s="48">
        <v>1147</v>
      </c>
      <c r="C206" s="48">
        <v>1227</v>
      </c>
      <c r="D206" s="48">
        <v>5</v>
      </c>
      <c r="E206" s="48" t="s">
        <v>250</v>
      </c>
    </row>
    <row r="207" spans="1:8" ht="32.25" customHeight="1" x14ac:dyDescent="0.25">
      <c r="A207" s="53" t="s">
        <v>239</v>
      </c>
      <c r="B207" s="48">
        <v>55</v>
      </c>
      <c r="C207" s="48">
        <v>55</v>
      </c>
      <c r="D207" s="48">
        <v>5</v>
      </c>
      <c r="E207" s="48" t="s">
        <v>250</v>
      </c>
    </row>
    <row r="208" spans="1:8" x14ac:dyDescent="0.25">
      <c r="A208" s="52" t="s">
        <v>251</v>
      </c>
    </row>
    <row r="209" spans="1:11" s="39" customFormat="1" x14ac:dyDescent="0.25">
      <c r="A209" s="52"/>
    </row>
    <row r="210" spans="1:11" ht="16.5" x14ac:dyDescent="0.25">
      <c r="A210" s="12" t="s">
        <v>156</v>
      </c>
    </row>
    <row r="212" spans="1:11" x14ac:dyDescent="0.25">
      <c r="A212" s="2" t="s">
        <v>157</v>
      </c>
    </row>
    <row r="213" spans="1:11" x14ac:dyDescent="0.25">
      <c r="A213" s="2"/>
    </row>
    <row r="214" spans="1:11" x14ac:dyDescent="0.25">
      <c r="A214" s="85" t="s">
        <v>35</v>
      </c>
      <c r="B214" s="85" t="s">
        <v>36</v>
      </c>
      <c r="C214" s="85" t="s">
        <v>53</v>
      </c>
      <c r="D214" s="85"/>
      <c r="E214" s="85"/>
      <c r="F214" s="85" t="s">
        <v>54</v>
      </c>
      <c r="G214" s="85" t="s">
        <v>55</v>
      </c>
      <c r="H214" s="85" t="s">
        <v>56</v>
      </c>
    </row>
    <row r="215" spans="1:11" ht="25.5" x14ac:dyDescent="0.25">
      <c r="A215" s="85"/>
      <c r="B215" s="85"/>
      <c r="C215" s="7" t="s">
        <v>60</v>
      </c>
      <c r="D215" s="7" t="s">
        <v>61</v>
      </c>
      <c r="E215" s="7" t="s">
        <v>62</v>
      </c>
      <c r="F215" s="85"/>
      <c r="G215" s="85"/>
      <c r="H215" s="85"/>
    </row>
    <row r="216" spans="1:11" ht="31.5" x14ac:dyDescent="0.25">
      <c r="A216" s="48" t="s">
        <v>242</v>
      </c>
      <c r="B216" s="48"/>
      <c r="C216" s="48">
        <v>1</v>
      </c>
      <c r="D216" s="48">
        <v>1</v>
      </c>
      <c r="E216" s="48">
        <v>0</v>
      </c>
      <c r="F216" s="48" t="s">
        <v>211</v>
      </c>
      <c r="G216" s="48">
        <v>58</v>
      </c>
      <c r="H216" s="48">
        <v>72</v>
      </c>
    </row>
    <row r="217" spans="1:11" ht="31.5" x14ac:dyDescent="0.25">
      <c r="A217" s="48" t="s">
        <v>241</v>
      </c>
      <c r="B217" s="48"/>
      <c r="C217" s="48">
        <v>2</v>
      </c>
      <c r="D217" s="48">
        <v>1</v>
      </c>
      <c r="E217" s="48">
        <v>0</v>
      </c>
      <c r="F217" s="48" t="s">
        <v>211</v>
      </c>
      <c r="G217" s="48">
        <v>55</v>
      </c>
      <c r="H217" s="48">
        <v>288</v>
      </c>
    </row>
    <row r="218" spans="1:11" ht="31.5" x14ac:dyDescent="0.25">
      <c r="A218" s="48" t="s">
        <v>240</v>
      </c>
      <c r="B218" s="48"/>
      <c r="C218" s="48">
        <v>1</v>
      </c>
      <c r="D218" s="48">
        <v>1</v>
      </c>
      <c r="E218" s="48">
        <v>0</v>
      </c>
      <c r="F218" s="48" t="s">
        <v>211</v>
      </c>
      <c r="G218" s="48">
        <v>68</v>
      </c>
      <c r="H218" s="48">
        <v>100</v>
      </c>
    </row>
    <row r="219" spans="1:11" ht="26.25" customHeight="1" x14ac:dyDescent="0.25">
      <c r="A219" s="48" t="s">
        <v>243</v>
      </c>
      <c r="B219" s="48"/>
      <c r="C219" s="48">
        <v>1</v>
      </c>
      <c r="D219" s="48">
        <v>1</v>
      </c>
      <c r="E219" s="48">
        <v>0</v>
      </c>
      <c r="F219" s="48" t="s">
        <v>244</v>
      </c>
      <c r="G219" s="48">
        <v>54</v>
      </c>
      <c r="H219" s="48">
        <v>51</v>
      </c>
    </row>
    <row r="220" spans="1:1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 spans="1:11" ht="12.75" customHeight="1" x14ac:dyDescent="0.25">
      <c r="A221" s="85" t="s">
        <v>35</v>
      </c>
      <c r="B221" s="85" t="s">
        <v>57</v>
      </c>
      <c r="C221" s="85" t="s">
        <v>58</v>
      </c>
      <c r="D221" s="85"/>
      <c r="E221" s="85" t="s">
        <v>59</v>
      </c>
      <c r="F221" s="85"/>
      <c r="G221" s="6"/>
      <c r="H221" s="6"/>
      <c r="I221" s="6"/>
      <c r="J221" s="6"/>
      <c r="K221" s="6"/>
    </row>
    <row r="222" spans="1:11" x14ac:dyDescent="0.25">
      <c r="A222" s="85"/>
      <c r="B222" s="85"/>
      <c r="C222" s="85"/>
      <c r="D222" s="85"/>
      <c r="E222" s="85"/>
      <c r="F222" s="85"/>
      <c r="G222" s="6"/>
      <c r="H222" s="6"/>
      <c r="I222" s="6"/>
      <c r="J222" s="6"/>
      <c r="K222" s="6"/>
    </row>
    <row r="223" spans="1:11" ht="15.75" x14ac:dyDescent="0.25">
      <c r="A223" s="43" t="s">
        <v>242</v>
      </c>
      <c r="B223" s="48">
        <v>40</v>
      </c>
      <c r="C223" s="86" t="s">
        <v>212</v>
      </c>
      <c r="D223" s="86"/>
      <c r="E223" s="86" t="s">
        <v>245</v>
      </c>
      <c r="F223" s="86"/>
      <c r="G223" s="6"/>
      <c r="H223" s="6"/>
      <c r="I223" s="6"/>
      <c r="J223" s="6"/>
      <c r="K223" s="6"/>
    </row>
    <row r="224" spans="1:11" ht="15.75" x14ac:dyDescent="0.25">
      <c r="A224" s="43" t="s">
        <v>241</v>
      </c>
      <c r="B224" s="48">
        <v>100</v>
      </c>
      <c r="C224" s="86" t="s">
        <v>212</v>
      </c>
      <c r="D224" s="86"/>
      <c r="E224" s="86" t="s">
        <v>245</v>
      </c>
      <c r="F224" s="86"/>
      <c r="G224" s="6"/>
      <c r="H224" s="6"/>
      <c r="I224" s="6"/>
      <c r="J224" s="6"/>
      <c r="K224" s="6"/>
    </row>
    <row r="225" spans="1:11" ht="15.75" x14ac:dyDescent="0.25">
      <c r="A225" s="43" t="s">
        <v>240</v>
      </c>
      <c r="B225" s="48">
        <v>40</v>
      </c>
      <c r="C225" s="86" t="s">
        <v>212</v>
      </c>
      <c r="D225" s="86"/>
      <c r="E225" s="86" t="s">
        <v>245</v>
      </c>
      <c r="F225" s="86"/>
      <c r="G225" s="6"/>
      <c r="H225" s="6"/>
      <c r="I225" s="6"/>
      <c r="J225" s="6"/>
      <c r="K225" s="6"/>
    </row>
    <row r="226" spans="1:11" ht="15.75" x14ac:dyDescent="0.25">
      <c r="A226" s="43" t="s">
        <v>243</v>
      </c>
      <c r="B226" s="48">
        <v>20</v>
      </c>
      <c r="C226" s="86" t="s">
        <v>212</v>
      </c>
      <c r="D226" s="86"/>
      <c r="E226" s="86" t="s">
        <v>245</v>
      </c>
      <c r="F226" s="86"/>
      <c r="G226" s="6"/>
      <c r="H226" s="6"/>
      <c r="I226" s="6"/>
      <c r="J226" s="6"/>
      <c r="K226" s="6"/>
    </row>
    <row r="227" spans="1:1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 spans="1:11" x14ac:dyDescent="0.25">
      <c r="A228" s="2" t="s">
        <v>158</v>
      </c>
    </row>
    <row r="230" spans="1:11" x14ac:dyDescent="0.25">
      <c r="A230" s="11" t="s">
        <v>52</v>
      </c>
    </row>
    <row r="231" spans="1:11" ht="38.25" x14ac:dyDescent="0.25">
      <c r="A231" s="7" t="s">
        <v>35</v>
      </c>
      <c r="B231" s="7" t="s">
        <v>36</v>
      </c>
      <c r="C231" s="7" t="s">
        <v>63</v>
      </c>
      <c r="D231" s="7" t="s">
        <v>64</v>
      </c>
      <c r="E231" s="7" t="s">
        <v>65</v>
      </c>
      <c r="F231" s="7" t="s">
        <v>100</v>
      </c>
    </row>
    <row r="232" spans="1:11" ht="15.75" x14ac:dyDescent="0.25">
      <c r="A232" s="48" t="s">
        <v>240</v>
      </c>
      <c r="B232" s="48"/>
      <c r="C232" s="48" t="s">
        <v>252</v>
      </c>
      <c r="D232" s="48">
        <v>150</v>
      </c>
      <c r="E232" s="48" t="s">
        <v>253</v>
      </c>
      <c r="F232" s="48" t="s">
        <v>201</v>
      </c>
    </row>
    <row r="233" spans="1:11" s="39" customFormat="1" ht="15.75" x14ac:dyDescent="0.25">
      <c r="A233" s="48" t="s">
        <v>254</v>
      </c>
      <c r="B233" s="48"/>
      <c r="C233" s="48" t="s">
        <v>252</v>
      </c>
      <c r="D233" s="48">
        <v>300</v>
      </c>
      <c r="E233" s="48" t="s">
        <v>253</v>
      </c>
      <c r="F233" s="48" t="s">
        <v>201</v>
      </c>
    </row>
    <row r="234" spans="1:11" s="39" customFormat="1" ht="15.75" x14ac:dyDescent="0.25">
      <c r="A234" s="48" t="s">
        <v>255</v>
      </c>
      <c r="B234" s="48"/>
      <c r="C234" s="48">
        <v>596.9</v>
      </c>
      <c r="D234" s="48">
        <v>150</v>
      </c>
      <c r="E234" s="48" t="s">
        <v>253</v>
      </c>
      <c r="F234" s="48" t="s">
        <v>201</v>
      </c>
    </row>
    <row r="235" spans="1:11" s="39" customFormat="1" ht="15.75" x14ac:dyDescent="0.25">
      <c r="A235" s="48" t="s">
        <v>256</v>
      </c>
      <c r="B235" s="48"/>
      <c r="C235" s="48">
        <v>670.6</v>
      </c>
      <c r="D235" s="48">
        <v>250</v>
      </c>
      <c r="E235" s="48" t="s">
        <v>253</v>
      </c>
      <c r="F235" s="48" t="s">
        <v>201</v>
      </c>
    </row>
    <row r="236" spans="1:11" s="19" customFormat="1" ht="15.75" x14ac:dyDescent="0.25">
      <c r="A236" s="48" t="s">
        <v>243</v>
      </c>
      <c r="B236" s="48"/>
      <c r="C236" s="48" t="s">
        <v>257</v>
      </c>
      <c r="D236" s="48">
        <v>150</v>
      </c>
      <c r="E236" s="48" t="s">
        <v>253</v>
      </c>
      <c r="F236" s="48" t="s">
        <v>201</v>
      </c>
    </row>
    <row r="237" spans="1:11" ht="31.5" x14ac:dyDescent="0.25">
      <c r="A237" s="48" t="s">
        <v>258</v>
      </c>
      <c r="B237" s="48"/>
      <c r="C237" s="48" t="s">
        <v>259</v>
      </c>
      <c r="D237" s="48">
        <v>100</v>
      </c>
      <c r="E237" s="48" t="s">
        <v>260</v>
      </c>
      <c r="F237" s="48" t="s">
        <v>201</v>
      </c>
    </row>
    <row r="238" spans="1:11" ht="15.75" x14ac:dyDescent="0.25">
      <c r="A238" s="48" t="s">
        <v>261</v>
      </c>
      <c r="B238" s="48"/>
      <c r="C238" s="48" t="s">
        <v>262</v>
      </c>
      <c r="D238" s="48">
        <v>500</v>
      </c>
      <c r="E238" s="48" t="s">
        <v>253</v>
      </c>
      <c r="F238" s="48" t="s">
        <v>201</v>
      </c>
    </row>
    <row r="240" spans="1:11" ht="16.5" x14ac:dyDescent="0.25">
      <c r="A240" s="12" t="s">
        <v>159</v>
      </c>
    </row>
    <row r="242" spans="1:7" x14ac:dyDescent="0.25">
      <c r="A242" s="11" t="s">
        <v>52</v>
      </c>
    </row>
    <row r="243" spans="1:7" x14ac:dyDescent="0.25">
      <c r="A243" s="85" t="s">
        <v>35</v>
      </c>
      <c r="B243" s="85" t="s">
        <v>36</v>
      </c>
      <c r="C243" s="85" t="s">
        <v>84</v>
      </c>
      <c r="D243" s="93" t="s">
        <v>65</v>
      </c>
      <c r="E243" s="85" t="s">
        <v>102</v>
      </c>
      <c r="F243" s="95" t="s">
        <v>103</v>
      </c>
      <c r="G243" s="96"/>
    </row>
    <row r="244" spans="1:7" x14ac:dyDescent="0.25">
      <c r="A244" s="85"/>
      <c r="B244" s="85"/>
      <c r="C244" s="85"/>
      <c r="D244" s="94"/>
      <c r="E244" s="85"/>
      <c r="F244" s="20" t="s">
        <v>108</v>
      </c>
      <c r="G244" s="20" t="s">
        <v>109</v>
      </c>
    </row>
    <row r="245" spans="1:7" s="19" customFormat="1" x14ac:dyDescent="0.25">
      <c r="A245" s="54" t="s">
        <v>263</v>
      </c>
      <c r="B245" s="54"/>
      <c r="C245" s="54" t="s">
        <v>264</v>
      </c>
      <c r="D245" s="55" t="s">
        <v>283</v>
      </c>
      <c r="E245" s="31">
        <v>642.28700000000003</v>
      </c>
      <c r="F245" s="31">
        <v>643.20699999999999</v>
      </c>
      <c r="G245" s="31">
        <v>637.16399999999999</v>
      </c>
    </row>
    <row r="246" spans="1:7" s="19" customFormat="1" ht="12" customHeight="1" x14ac:dyDescent="0.25">
      <c r="A246" s="54" t="s">
        <v>265</v>
      </c>
      <c r="B246" s="54"/>
      <c r="C246" s="54" t="s">
        <v>264</v>
      </c>
      <c r="D246" s="55" t="s">
        <v>283</v>
      </c>
      <c r="E246" s="31">
        <v>639.95399999999995</v>
      </c>
      <c r="F246" s="31">
        <v>643.20699999999999</v>
      </c>
      <c r="G246" s="31">
        <v>637.16399999999999</v>
      </c>
    </row>
    <row r="247" spans="1:7" s="39" customFormat="1" ht="12" customHeight="1" x14ac:dyDescent="0.25">
      <c r="A247" s="54" t="s">
        <v>266</v>
      </c>
      <c r="B247" s="54"/>
      <c r="C247" s="54" t="s">
        <v>264</v>
      </c>
      <c r="D247" s="55" t="s">
        <v>283</v>
      </c>
      <c r="E247" s="31">
        <v>618.20000000000005</v>
      </c>
      <c r="F247" s="31">
        <v>619.48500000000001</v>
      </c>
      <c r="G247" s="31">
        <v>614.48500000000001</v>
      </c>
    </row>
    <row r="248" spans="1:7" s="39" customFormat="1" ht="12" customHeight="1" x14ac:dyDescent="0.25">
      <c r="A248" s="54" t="s">
        <v>267</v>
      </c>
      <c r="B248" s="54"/>
      <c r="C248" s="54" t="s">
        <v>264</v>
      </c>
      <c r="D248" s="55" t="s">
        <v>283</v>
      </c>
      <c r="E248" s="31">
        <v>618.20000000000005</v>
      </c>
      <c r="F248" s="31">
        <v>619.48500000000001</v>
      </c>
      <c r="G248" s="31">
        <v>614.48500000000001</v>
      </c>
    </row>
    <row r="249" spans="1:7" s="39" customFormat="1" ht="12" customHeight="1" x14ac:dyDescent="0.25">
      <c r="A249" s="54" t="s">
        <v>268</v>
      </c>
      <c r="B249" s="54"/>
      <c r="C249" s="54" t="s">
        <v>269</v>
      </c>
      <c r="D249" s="55" t="s">
        <v>283</v>
      </c>
      <c r="E249" s="31">
        <v>622</v>
      </c>
      <c r="F249" s="31">
        <v>626</v>
      </c>
      <c r="G249" s="31">
        <v>621</v>
      </c>
    </row>
    <row r="250" spans="1:7" s="39" customFormat="1" ht="12" customHeight="1" x14ac:dyDescent="0.25">
      <c r="A250" s="54" t="s">
        <v>270</v>
      </c>
      <c r="B250" s="54"/>
      <c r="C250" s="54" t="s">
        <v>271</v>
      </c>
      <c r="D250" s="55" t="s">
        <v>283</v>
      </c>
      <c r="E250" s="31">
        <v>620.54999999999995</v>
      </c>
      <c r="F250" s="31">
        <v>619.22</v>
      </c>
      <c r="G250" s="31">
        <v>616.08000000000004</v>
      </c>
    </row>
    <row r="251" spans="1:7" s="39" customFormat="1" ht="12" customHeight="1" x14ac:dyDescent="0.25">
      <c r="A251" s="54" t="s">
        <v>272</v>
      </c>
      <c r="B251" s="54"/>
      <c r="C251" s="54" t="s">
        <v>269</v>
      </c>
      <c r="D251" s="55" t="s">
        <v>283</v>
      </c>
      <c r="E251" s="31">
        <v>682.9</v>
      </c>
      <c r="F251" s="31">
        <v>684.75</v>
      </c>
      <c r="G251" s="31">
        <v>681</v>
      </c>
    </row>
    <row r="252" spans="1:7" s="39" customFormat="1" ht="12" customHeight="1" x14ac:dyDescent="0.25">
      <c r="A252" s="54" t="s">
        <v>273</v>
      </c>
      <c r="B252" s="54"/>
      <c r="C252" s="54" t="s">
        <v>264</v>
      </c>
      <c r="D252" s="55" t="s">
        <v>283</v>
      </c>
      <c r="E252" s="31">
        <v>665.27</v>
      </c>
      <c r="F252" s="31">
        <v>666.71</v>
      </c>
      <c r="G252" s="31">
        <v>662.81</v>
      </c>
    </row>
    <row r="253" spans="1:7" s="39" customFormat="1" ht="12" customHeight="1" x14ac:dyDescent="0.25">
      <c r="A253" s="54" t="s">
        <v>274</v>
      </c>
      <c r="B253" s="54"/>
      <c r="C253" s="54" t="s">
        <v>269</v>
      </c>
      <c r="D253" s="55" t="s">
        <v>283</v>
      </c>
      <c r="E253" s="31">
        <v>684.67600000000004</v>
      </c>
      <c r="F253" s="31">
        <v>685.52599999999995</v>
      </c>
      <c r="G253" s="31">
        <v>683.726</v>
      </c>
    </row>
    <row r="254" spans="1:7" s="19" customFormat="1" x14ac:dyDescent="0.25">
      <c r="A254" s="54" t="s">
        <v>275</v>
      </c>
      <c r="B254" s="54"/>
      <c r="C254" s="54" t="s">
        <v>269</v>
      </c>
      <c r="D254" s="55" t="s">
        <v>283</v>
      </c>
      <c r="E254" s="31">
        <v>627.98299999999995</v>
      </c>
      <c r="F254" s="31">
        <v>634.74300000000005</v>
      </c>
      <c r="G254" s="31">
        <v>628.08299999999997</v>
      </c>
    </row>
    <row r="255" spans="1:7" s="19" customFormat="1" x14ac:dyDescent="0.25">
      <c r="A255" s="54" t="s">
        <v>276</v>
      </c>
      <c r="B255" s="54"/>
      <c r="C255" s="54" t="s">
        <v>277</v>
      </c>
      <c r="D255" s="55" t="s">
        <v>283</v>
      </c>
      <c r="E255" s="31">
        <v>680.6</v>
      </c>
      <c r="F255" s="31">
        <v>706.81</v>
      </c>
      <c r="G255" s="31">
        <v>699.18</v>
      </c>
    </row>
    <row r="256" spans="1:7" s="19" customFormat="1" ht="25.5" x14ac:dyDescent="0.25">
      <c r="A256" s="54" t="s">
        <v>278</v>
      </c>
      <c r="B256" s="54"/>
      <c r="C256" s="54" t="s">
        <v>277</v>
      </c>
      <c r="D256" s="55" t="s">
        <v>283</v>
      </c>
      <c r="E256" s="31">
        <v>693.3</v>
      </c>
      <c r="F256" s="31">
        <v>706.81</v>
      </c>
      <c r="G256" s="31">
        <v>699.18</v>
      </c>
    </row>
    <row r="257" spans="1:13" s="19" customFormat="1" x14ac:dyDescent="0.25">
      <c r="A257" s="54" t="s">
        <v>279</v>
      </c>
      <c r="B257" s="54"/>
      <c r="C257" s="54" t="s">
        <v>277</v>
      </c>
      <c r="D257" s="55" t="s">
        <v>283</v>
      </c>
      <c r="E257" s="31">
        <v>572.27</v>
      </c>
      <c r="F257" s="31">
        <v>593.79999999999995</v>
      </c>
      <c r="G257" s="31">
        <v>583.59</v>
      </c>
    </row>
    <row r="258" spans="1:13" s="19" customFormat="1" x14ac:dyDescent="0.25">
      <c r="A258" s="54" t="s">
        <v>280</v>
      </c>
      <c r="B258" s="54"/>
      <c r="C258" s="54" t="s">
        <v>269</v>
      </c>
      <c r="D258" s="55" t="s">
        <v>284</v>
      </c>
      <c r="E258" s="31">
        <v>678</v>
      </c>
      <c r="F258" s="31">
        <v>684.75</v>
      </c>
      <c r="G258" s="31">
        <v>681</v>
      </c>
    </row>
    <row r="259" spans="1:13" s="19" customFormat="1" x14ac:dyDescent="0.25">
      <c r="A259" s="54" t="s">
        <v>281</v>
      </c>
      <c r="B259" s="54"/>
      <c r="C259" s="54" t="s">
        <v>269</v>
      </c>
      <c r="D259" s="55" t="s">
        <v>283</v>
      </c>
      <c r="E259" s="31"/>
      <c r="F259" s="31"/>
      <c r="G259" s="31"/>
    </row>
    <row r="260" spans="1:13" x14ac:dyDescent="0.25">
      <c r="A260" s="54" t="s">
        <v>282</v>
      </c>
      <c r="B260" s="54"/>
      <c r="C260" s="54" t="s">
        <v>269</v>
      </c>
      <c r="D260" s="46" t="s">
        <v>284</v>
      </c>
      <c r="E260" s="46"/>
      <c r="F260" s="46"/>
      <c r="G260" s="46"/>
    </row>
    <row r="261" spans="1:13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</row>
    <row r="262" spans="1:13" ht="12.75" customHeight="1" x14ac:dyDescent="0.25">
      <c r="A262" s="85" t="s">
        <v>35</v>
      </c>
      <c r="B262" s="85" t="s">
        <v>101</v>
      </c>
      <c r="C262" s="85" t="s">
        <v>104</v>
      </c>
      <c r="D262" s="93" t="s">
        <v>105</v>
      </c>
      <c r="E262" s="93" t="s">
        <v>106</v>
      </c>
      <c r="F262" s="95" t="s">
        <v>107</v>
      </c>
      <c r="G262" s="96"/>
      <c r="H262" s="6"/>
      <c r="I262" s="6"/>
      <c r="J262" s="6"/>
      <c r="K262" s="6"/>
      <c r="L262" s="6"/>
      <c r="M262" s="6"/>
    </row>
    <row r="263" spans="1:13" ht="25.5" x14ac:dyDescent="0.25">
      <c r="A263" s="85"/>
      <c r="B263" s="85"/>
      <c r="C263" s="85"/>
      <c r="D263" s="94"/>
      <c r="E263" s="94"/>
      <c r="F263" s="20" t="s">
        <v>110</v>
      </c>
      <c r="G263" s="20" t="s">
        <v>111</v>
      </c>
      <c r="H263" s="6"/>
      <c r="I263" s="6"/>
      <c r="J263" s="6"/>
      <c r="K263" s="6"/>
      <c r="L263" s="6"/>
      <c r="M263" s="6"/>
    </row>
    <row r="264" spans="1:13" s="39" customFormat="1" ht="25.5" x14ac:dyDescent="0.25">
      <c r="A264" s="56" t="s">
        <v>263</v>
      </c>
      <c r="B264" s="31">
        <v>5000</v>
      </c>
      <c r="C264" s="56" t="s">
        <v>285</v>
      </c>
      <c r="D264" s="44"/>
      <c r="E264" s="44" t="s">
        <v>212</v>
      </c>
      <c r="F264" s="44" t="s">
        <v>218</v>
      </c>
      <c r="G264" s="44"/>
      <c r="H264" s="40"/>
      <c r="I264" s="40"/>
      <c r="J264" s="40"/>
      <c r="K264" s="40"/>
      <c r="L264" s="40"/>
      <c r="M264" s="40"/>
    </row>
    <row r="265" spans="1:13" s="39" customFormat="1" ht="25.5" x14ac:dyDescent="0.25">
      <c r="A265" s="56" t="s">
        <v>265</v>
      </c>
      <c r="B265" s="31">
        <v>5000</v>
      </c>
      <c r="C265" s="56" t="s">
        <v>285</v>
      </c>
      <c r="D265" s="44"/>
      <c r="E265" s="44" t="s">
        <v>212</v>
      </c>
      <c r="F265" s="44" t="s">
        <v>218</v>
      </c>
      <c r="G265" s="44"/>
      <c r="H265" s="40"/>
      <c r="I265" s="40"/>
      <c r="J265" s="40"/>
      <c r="K265" s="40"/>
      <c r="L265" s="40"/>
      <c r="M265" s="40"/>
    </row>
    <row r="266" spans="1:13" s="39" customFormat="1" x14ac:dyDescent="0.25">
      <c r="A266" s="56" t="s">
        <v>266</v>
      </c>
      <c r="B266" s="31">
        <v>3750</v>
      </c>
      <c r="C266" s="56" t="s">
        <v>265</v>
      </c>
      <c r="D266" s="44"/>
      <c r="E266" s="44" t="s">
        <v>212</v>
      </c>
      <c r="F266" s="44" t="s">
        <v>218</v>
      </c>
      <c r="G266" s="44"/>
      <c r="H266" s="40"/>
      <c r="I266" s="40"/>
      <c r="J266" s="40"/>
      <c r="K266" s="40"/>
      <c r="L266" s="40"/>
      <c r="M266" s="40"/>
    </row>
    <row r="267" spans="1:13" s="39" customFormat="1" x14ac:dyDescent="0.25">
      <c r="A267" s="56" t="s">
        <v>267</v>
      </c>
      <c r="B267" s="31">
        <v>3750</v>
      </c>
      <c r="C267" s="56" t="s">
        <v>265</v>
      </c>
      <c r="D267" s="44"/>
      <c r="E267" s="44" t="s">
        <v>212</v>
      </c>
      <c r="F267" s="44" t="s">
        <v>218</v>
      </c>
      <c r="G267" s="44"/>
      <c r="H267" s="40"/>
      <c r="I267" s="40"/>
      <c r="J267" s="40"/>
      <c r="K267" s="40"/>
      <c r="L267" s="40"/>
      <c r="M267" s="40"/>
    </row>
    <row r="268" spans="1:13" s="39" customFormat="1" x14ac:dyDescent="0.25">
      <c r="A268" s="56" t="s">
        <v>268</v>
      </c>
      <c r="B268" s="31">
        <v>3500</v>
      </c>
      <c r="C268" s="56" t="s">
        <v>263</v>
      </c>
      <c r="D268" s="44"/>
      <c r="E268" s="44" t="s">
        <v>212</v>
      </c>
      <c r="F268" s="44" t="s">
        <v>218</v>
      </c>
      <c r="G268" s="44"/>
      <c r="H268" s="40"/>
      <c r="I268" s="40"/>
      <c r="J268" s="40"/>
      <c r="K268" s="40"/>
      <c r="L268" s="40"/>
      <c r="M268" s="40"/>
    </row>
    <row r="269" spans="1:13" s="39" customFormat="1" x14ac:dyDescent="0.25">
      <c r="A269" s="56" t="s">
        <v>270</v>
      </c>
      <c r="B269" s="31">
        <v>1230</v>
      </c>
      <c r="C269" s="56" t="s">
        <v>263</v>
      </c>
      <c r="D269" s="44"/>
      <c r="E269" s="44" t="s">
        <v>212</v>
      </c>
      <c r="F269" s="44" t="s">
        <v>218</v>
      </c>
      <c r="G269" s="44"/>
      <c r="H269" s="40"/>
      <c r="I269" s="40"/>
      <c r="J269" s="40"/>
      <c r="K269" s="40"/>
      <c r="L269" s="40"/>
      <c r="M269" s="40"/>
    </row>
    <row r="270" spans="1:13" s="39" customFormat="1" x14ac:dyDescent="0.25">
      <c r="A270" s="56" t="s">
        <v>272</v>
      </c>
      <c r="B270" s="31">
        <v>300</v>
      </c>
      <c r="C270" s="56" t="s">
        <v>270</v>
      </c>
      <c r="D270" s="44"/>
      <c r="E270" s="44" t="s">
        <v>212</v>
      </c>
      <c r="F270" s="44" t="s">
        <v>218</v>
      </c>
      <c r="G270" s="44"/>
      <c r="H270" s="40"/>
      <c r="I270" s="40"/>
      <c r="J270" s="40"/>
      <c r="K270" s="40"/>
      <c r="L270" s="40"/>
      <c r="M270" s="40"/>
    </row>
    <row r="271" spans="1:13" s="39" customFormat="1" x14ac:dyDescent="0.25">
      <c r="A271" s="56" t="s">
        <v>273</v>
      </c>
      <c r="B271" s="31">
        <v>800</v>
      </c>
      <c r="C271" s="56" t="s">
        <v>270</v>
      </c>
      <c r="D271" s="44"/>
      <c r="E271" s="44" t="s">
        <v>212</v>
      </c>
      <c r="F271" s="44" t="s">
        <v>218</v>
      </c>
      <c r="G271" s="44"/>
      <c r="H271" s="40"/>
      <c r="I271" s="40"/>
      <c r="J271" s="40"/>
      <c r="K271" s="40"/>
      <c r="L271" s="40"/>
      <c r="M271" s="40"/>
    </row>
    <row r="272" spans="1:13" s="39" customFormat="1" x14ac:dyDescent="0.25">
      <c r="A272" s="56" t="s">
        <v>289</v>
      </c>
      <c r="B272" s="31">
        <v>200</v>
      </c>
      <c r="C272" s="56" t="s">
        <v>206</v>
      </c>
      <c r="D272" s="44"/>
      <c r="E272" s="44" t="s">
        <v>212</v>
      </c>
      <c r="F272" s="44" t="s">
        <v>218</v>
      </c>
      <c r="G272" s="44"/>
      <c r="H272" s="40"/>
      <c r="I272" s="40"/>
      <c r="J272" s="40"/>
      <c r="K272" s="40"/>
      <c r="L272" s="40"/>
      <c r="M272" s="40"/>
    </row>
    <row r="273" spans="1:13" s="39" customFormat="1" x14ac:dyDescent="0.25">
      <c r="A273" s="56" t="s">
        <v>275</v>
      </c>
      <c r="B273" s="31">
        <v>830</v>
      </c>
      <c r="C273" s="56" t="s">
        <v>286</v>
      </c>
      <c r="D273" s="44"/>
      <c r="E273" s="44" t="s">
        <v>212</v>
      </c>
      <c r="F273" s="44" t="s">
        <v>218</v>
      </c>
      <c r="G273" s="44"/>
      <c r="H273" s="40"/>
      <c r="I273" s="40"/>
      <c r="J273" s="40"/>
      <c r="K273" s="40"/>
      <c r="L273" s="40"/>
      <c r="M273" s="40"/>
    </row>
    <row r="274" spans="1:13" s="39" customFormat="1" x14ac:dyDescent="0.25">
      <c r="A274" s="56" t="s">
        <v>276</v>
      </c>
      <c r="B274" s="31">
        <v>300</v>
      </c>
      <c r="C274" s="56" t="s">
        <v>287</v>
      </c>
      <c r="D274" s="44"/>
      <c r="E274" s="44" t="s">
        <v>212</v>
      </c>
      <c r="F274" s="44" t="s">
        <v>218</v>
      </c>
      <c r="G274" s="44"/>
      <c r="H274" s="40"/>
      <c r="I274" s="40"/>
      <c r="J274" s="40"/>
      <c r="K274" s="40"/>
      <c r="L274" s="40"/>
      <c r="M274" s="40"/>
    </row>
    <row r="275" spans="1:13" s="39" customFormat="1" ht="25.5" x14ac:dyDescent="0.25">
      <c r="A275" s="56" t="s">
        <v>278</v>
      </c>
      <c r="B275" s="31">
        <v>300</v>
      </c>
      <c r="C275" s="56" t="s">
        <v>273</v>
      </c>
      <c r="D275" s="44"/>
      <c r="E275" s="44" t="s">
        <v>212</v>
      </c>
      <c r="F275" s="44" t="s">
        <v>218</v>
      </c>
      <c r="G275" s="44"/>
      <c r="H275" s="40"/>
      <c r="I275" s="40"/>
      <c r="J275" s="40"/>
      <c r="K275" s="40"/>
      <c r="L275" s="40"/>
      <c r="M275" s="40"/>
    </row>
    <row r="276" spans="1:13" s="39" customFormat="1" x14ac:dyDescent="0.25">
      <c r="A276" s="56" t="s">
        <v>279</v>
      </c>
      <c r="B276" s="31">
        <v>200</v>
      </c>
      <c r="C276" s="56" t="s">
        <v>288</v>
      </c>
      <c r="D276" s="44"/>
      <c r="E276" s="44" t="s">
        <v>212</v>
      </c>
      <c r="F276" s="44" t="s">
        <v>218</v>
      </c>
      <c r="G276" s="44"/>
      <c r="H276" s="40"/>
      <c r="I276" s="40"/>
      <c r="J276" s="40"/>
      <c r="K276" s="40"/>
      <c r="L276" s="40"/>
      <c r="M276" s="40"/>
    </row>
    <row r="277" spans="1:13" s="39" customFormat="1" x14ac:dyDescent="0.25">
      <c r="A277" s="56" t="s">
        <v>290</v>
      </c>
      <c r="B277" s="31">
        <v>50</v>
      </c>
      <c r="C277" s="56" t="s">
        <v>272</v>
      </c>
      <c r="D277" s="44"/>
      <c r="E277" s="44" t="s">
        <v>212</v>
      </c>
      <c r="F277" s="44" t="s">
        <v>218</v>
      </c>
      <c r="G277" s="44"/>
      <c r="H277" s="40"/>
      <c r="I277" s="40"/>
      <c r="J277" s="40"/>
      <c r="K277" s="40"/>
      <c r="L277" s="40"/>
      <c r="M277" s="40"/>
    </row>
    <row r="278" spans="1:13" s="39" customFormat="1" x14ac:dyDescent="0.25">
      <c r="A278" s="56" t="s">
        <v>281</v>
      </c>
      <c r="B278" s="31">
        <v>16</v>
      </c>
      <c r="C278" s="56" t="s">
        <v>272</v>
      </c>
      <c r="D278" s="44"/>
      <c r="E278" s="44" t="s">
        <v>212</v>
      </c>
      <c r="F278" s="44" t="s">
        <v>218</v>
      </c>
      <c r="G278" s="44"/>
      <c r="H278" s="40"/>
      <c r="I278" s="40"/>
      <c r="J278" s="40"/>
      <c r="K278" s="40"/>
      <c r="L278" s="40"/>
      <c r="M278" s="40"/>
    </row>
    <row r="279" spans="1:13" s="39" customFormat="1" x14ac:dyDescent="0.25">
      <c r="A279" s="56" t="s">
        <v>282</v>
      </c>
      <c r="B279" s="31">
        <v>50</v>
      </c>
      <c r="C279" s="56" t="s">
        <v>273</v>
      </c>
      <c r="D279" s="44"/>
      <c r="E279" s="44" t="s">
        <v>212</v>
      </c>
      <c r="F279" s="44" t="s">
        <v>218</v>
      </c>
      <c r="G279" s="44"/>
      <c r="H279" s="40"/>
      <c r="I279" s="40"/>
      <c r="J279" s="40"/>
      <c r="K279" s="40"/>
      <c r="L279" s="40"/>
      <c r="M279" s="40"/>
    </row>
    <row r="280" spans="1:13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</row>
    <row r="281" spans="1:13" x14ac:dyDescent="0.25">
      <c r="A281" s="11" t="s">
        <v>33</v>
      </c>
    </row>
    <row r="282" spans="1:13" ht="51" x14ac:dyDescent="0.25">
      <c r="A282" s="7" t="s">
        <v>35</v>
      </c>
      <c r="B282" s="7" t="s">
        <v>112</v>
      </c>
      <c r="C282" s="7" t="s">
        <v>113</v>
      </c>
      <c r="D282" s="7" t="s">
        <v>174</v>
      </c>
      <c r="E282" s="7" t="s">
        <v>175</v>
      </c>
    </row>
    <row r="283" spans="1:13" s="39" customFormat="1" x14ac:dyDescent="0.25">
      <c r="A283" s="64" t="s">
        <v>263</v>
      </c>
      <c r="B283" s="102" t="s">
        <v>321</v>
      </c>
      <c r="C283" s="76">
        <v>42653</v>
      </c>
      <c r="D283" s="71">
        <v>61831.97045317552</v>
      </c>
      <c r="E283" s="71">
        <v>70292.170662144446</v>
      </c>
      <c r="G283" s="69"/>
      <c r="H283" s="69"/>
      <c r="I283" s="70"/>
      <c r="J283" s="70"/>
    </row>
    <row r="284" spans="1:13" s="39" customFormat="1" x14ac:dyDescent="0.25">
      <c r="A284" s="64" t="s">
        <v>265</v>
      </c>
      <c r="B284" s="103"/>
      <c r="C284" s="76">
        <v>42619</v>
      </c>
      <c r="D284" s="71">
        <v>61831.97045317552</v>
      </c>
      <c r="E284" s="71">
        <v>70292.170662144446</v>
      </c>
      <c r="G284" s="69"/>
      <c r="H284" s="69"/>
      <c r="I284" s="70"/>
      <c r="J284" s="70"/>
    </row>
    <row r="285" spans="1:13" s="39" customFormat="1" x14ac:dyDescent="0.25">
      <c r="A285" s="64" t="s">
        <v>266</v>
      </c>
      <c r="B285" s="103"/>
      <c r="C285" s="76">
        <v>42634</v>
      </c>
      <c r="D285" s="71">
        <v>63812.488574716423</v>
      </c>
      <c r="E285" s="71">
        <v>68086.027801330973</v>
      </c>
      <c r="G285" s="69"/>
      <c r="H285" s="69"/>
      <c r="I285" s="70"/>
      <c r="J285" s="70"/>
    </row>
    <row r="286" spans="1:13" s="39" customFormat="1" x14ac:dyDescent="0.25">
      <c r="A286" s="64" t="s">
        <v>267</v>
      </c>
      <c r="B286" s="103"/>
      <c r="C286" s="76">
        <v>42618</v>
      </c>
      <c r="D286" s="71">
        <v>63812.488574716423</v>
      </c>
      <c r="E286" s="71">
        <v>68086.027801330973</v>
      </c>
      <c r="G286" s="69"/>
      <c r="H286" s="69"/>
      <c r="I286" s="70"/>
      <c r="J286" s="70"/>
    </row>
    <row r="287" spans="1:13" s="39" customFormat="1" x14ac:dyDescent="0.25">
      <c r="A287" s="64" t="s">
        <v>268</v>
      </c>
      <c r="B287" s="103"/>
      <c r="C287" s="76">
        <v>42606</v>
      </c>
      <c r="D287" s="71">
        <v>63812.488574716423</v>
      </c>
      <c r="E287" s="71">
        <v>68086.027801330973</v>
      </c>
      <c r="G287" s="69"/>
      <c r="H287" s="69"/>
      <c r="I287" s="70"/>
      <c r="J287" s="70"/>
    </row>
    <row r="288" spans="1:13" s="39" customFormat="1" x14ac:dyDescent="0.25">
      <c r="A288" s="64" t="s">
        <v>270</v>
      </c>
      <c r="B288" s="103"/>
      <c r="C288" s="76">
        <v>42613</v>
      </c>
      <c r="D288" s="71">
        <v>11612.693911995178</v>
      </c>
      <c r="E288" s="71">
        <v>11755.575271718184</v>
      </c>
      <c r="G288" s="69"/>
      <c r="H288" s="69"/>
      <c r="I288" s="70"/>
      <c r="J288" s="70"/>
    </row>
    <row r="289" spans="1:10" s="39" customFormat="1" x14ac:dyDescent="0.25">
      <c r="A289" s="64" t="s">
        <v>272</v>
      </c>
      <c r="B289" s="103"/>
      <c r="C289" s="76">
        <v>42613</v>
      </c>
      <c r="D289" s="71">
        <v>1471.0566058414158</v>
      </c>
      <c r="E289" s="71">
        <v>1413.0716616562604</v>
      </c>
      <c r="G289" s="69"/>
      <c r="H289" s="69"/>
      <c r="I289" s="70"/>
      <c r="J289" s="70"/>
    </row>
    <row r="290" spans="1:10" s="39" customFormat="1" x14ac:dyDescent="0.25">
      <c r="A290" s="64" t="s">
        <v>273</v>
      </c>
      <c r="B290" s="103"/>
      <c r="C290" s="76">
        <v>42624</v>
      </c>
      <c r="D290" s="71">
        <v>7544.5734012822622</v>
      </c>
      <c r="E290" s="71">
        <v>7714.8826023279116</v>
      </c>
      <c r="G290" s="69"/>
      <c r="H290" s="69"/>
      <c r="I290" s="70"/>
      <c r="J290" s="70"/>
    </row>
    <row r="291" spans="1:10" s="39" customFormat="1" x14ac:dyDescent="0.25">
      <c r="A291" s="65" t="s">
        <v>274</v>
      </c>
      <c r="B291" s="103"/>
      <c r="C291" s="76">
        <v>42989</v>
      </c>
      <c r="D291" s="71">
        <v>1200.6417885911558</v>
      </c>
      <c r="E291" s="71">
        <v>1141.2487987872248</v>
      </c>
      <c r="G291" s="69"/>
      <c r="H291" s="69"/>
      <c r="I291" s="70"/>
      <c r="J291" s="70"/>
    </row>
    <row r="292" spans="1:10" s="39" customFormat="1" x14ac:dyDescent="0.25">
      <c r="A292" s="64" t="s">
        <v>275</v>
      </c>
      <c r="B292" s="103"/>
      <c r="C292" s="76">
        <v>42663</v>
      </c>
      <c r="D292" s="71">
        <v>1707.9399857526439</v>
      </c>
      <c r="E292" s="71">
        <v>1616.6842930188341</v>
      </c>
      <c r="G292" s="69"/>
      <c r="H292" s="69"/>
      <c r="I292" s="70"/>
      <c r="J292" s="70"/>
    </row>
    <row r="293" spans="1:10" s="39" customFormat="1" x14ac:dyDescent="0.25">
      <c r="A293" s="64" t="s">
        <v>276</v>
      </c>
      <c r="B293" s="103"/>
      <c r="C293" s="76">
        <v>42684</v>
      </c>
      <c r="D293" s="71">
        <v>3963.1995616198151</v>
      </c>
      <c r="E293" s="71">
        <v>3807.5562064801252</v>
      </c>
      <c r="G293" s="69"/>
      <c r="H293" s="69"/>
      <c r="I293" s="70"/>
      <c r="J293" s="70"/>
    </row>
    <row r="294" spans="1:10" s="39" customFormat="1" ht="25.5" x14ac:dyDescent="0.25">
      <c r="A294" s="64" t="s">
        <v>278</v>
      </c>
      <c r="B294" s="103"/>
      <c r="C294" s="76">
        <v>42683</v>
      </c>
      <c r="D294" s="71">
        <v>1174.6819661351306</v>
      </c>
      <c r="E294" s="71">
        <v>1147.357177728102</v>
      </c>
      <c r="G294" s="69"/>
      <c r="H294" s="69"/>
      <c r="I294" s="70"/>
      <c r="J294" s="70"/>
    </row>
    <row r="295" spans="1:10" s="39" customFormat="1" x14ac:dyDescent="0.25">
      <c r="A295" s="64" t="s">
        <v>291</v>
      </c>
      <c r="B295" s="103"/>
      <c r="C295" s="76">
        <v>42690</v>
      </c>
      <c r="D295" s="71">
        <v>1817.1875719217492</v>
      </c>
      <c r="E295" s="71">
        <v>1975.0425242169633</v>
      </c>
      <c r="G295" s="69"/>
      <c r="H295" s="69"/>
      <c r="I295" s="70"/>
      <c r="J295" s="70"/>
    </row>
    <row r="296" spans="1:10" s="39" customFormat="1" x14ac:dyDescent="0.25">
      <c r="A296" s="64" t="s">
        <v>290</v>
      </c>
      <c r="B296" s="103"/>
      <c r="C296" s="76">
        <v>42679</v>
      </c>
      <c r="D296" s="71">
        <v>428.3370705244123</v>
      </c>
      <c r="E296" s="71">
        <v>462.20067319304195</v>
      </c>
      <c r="G296" s="69"/>
      <c r="H296" s="69"/>
      <c r="I296" s="70"/>
      <c r="J296" s="70"/>
    </row>
    <row r="297" spans="1:10" s="39" customFormat="1" x14ac:dyDescent="0.25">
      <c r="A297" s="64" t="s">
        <v>281</v>
      </c>
      <c r="B297" s="103"/>
      <c r="C297" s="76">
        <v>42679</v>
      </c>
      <c r="D297" s="71">
        <v>428.3370705244123</v>
      </c>
      <c r="E297" s="71">
        <v>462.20067319304195</v>
      </c>
      <c r="G297" s="69"/>
      <c r="H297" s="69"/>
      <c r="I297" s="70"/>
      <c r="J297" s="70"/>
    </row>
    <row r="298" spans="1:10" s="39" customFormat="1" x14ac:dyDescent="0.25">
      <c r="A298" s="64" t="s">
        <v>282</v>
      </c>
      <c r="B298" s="104"/>
      <c r="C298" s="76">
        <v>42661</v>
      </c>
      <c r="D298" s="71">
        <v>117.90086032111348</v>
      </c>
      <c r="E298" s="71">
        <v>110.96888409260259</v>
      </c>
      <c r="G298" s="69"/>
      <c r="H298" s="69"/>
      <c r="I298" s="70"/>
      <c r="J298" s="70"/>
    </row>
    <row r="299" spans="1:10" s="39" customFormat="1" x14ac:dyDescent="0.25">
      <c r="A299" s="77" t="s">
        <v>292</v>
      </c>
      <c r="B299" s="77"/>
      <c r="C299" s="77"/>
      <c r="D299" s="77"/>
      <c r="E299" s="77"/>
      <c r="F299" s="77"/>
      <c r="G299" s="77"/>
    </row>
    <row r="300" spans="1:10" x14ac:dyDescent="0.25">
      <c r="A300" s="6"/>
      <c r="B300" s="6"/>
      <c r="C300" s="6"/>
      <c r="D300" s="6"/>
      <c r="E300" s="6"/>
    </row>
    <row r="301" spans="1:10" ht="16.5" x14ac:dyDescent="0.25">
      <c r="A301" s="12" t="s">
        <v>160</v>
      </c>
    </row>
    <row r="303" spans="1:10" x14ac:dyDescent="0.25">
      <c r="A303" s="11" t="s">
        <v>52</v>
      </c>
    </row>
    <row r="304" spans="1:10" x14ac:dyDescent="0.25">
      <c r="A304" s="85" t="s">
        <v>35</v>
      </c>
      <c r="B304" s="85" t="s">
        <v>36</v>
      </c>
      <c r="C304" s="85" t="s">
        <v>53</v>
      </c>
      <c r="D304" s="85"/>
      <c r="E304" s="85"/>
      <c r="F304" s="85" t="s">
        <v>54</v>
      </c>
      <c r="G304" s="85" t="s">
        <v>55</v>
      </c>
      <c r="H304" s="85" t="s">
        <v>56</v>
      </c>
    </row>
    <row r="305" spans="1:11" ht="25.5" x14ac:dyDescent="0.25">
      <c r="A305" s="85"/>
      <c r="B305" s="85"/>
      <c r="C305" s="7" t="s">
        <v>60</v>
      </c>
      <c r="D305" s="7" t="s">
        <v>61</v>
      </c>
      <c r="E305" s="7" t="s">
        <v>62</v>
      </c>
      <c r="F305" s="85"/>
      <c r="G305" s="85"/>
      <c r="H305" s="85"/>
    </row>
    <row r="306" spans="1:11" s="57" customFormat="1" ht="15.75" x14ac:dyDescent="0.25">
      <c r="A306" s="66" t="s">
        <v>293</v>
      </c>
      <c r="B306" s="67"/>
      <c r="C306" s="59">
        <v>1</v>
      </c>
      <c r="D306" s="59">
        <v>0</v>
      </c>
      <c r="E306" s="59">
        <v>1</v>
      </c>
      <c r="F306" s="66" t="s">
        <v>244</v>
      </c>
      <c r="G306" s="59">
        <v>86</v>
      </c>
      <c r="H306" s="59">
        <v>170</v>
      </c>
    </row>
    <row r="307" spans="1:11" s="57" customFormat="1" ht="15.75" x14ac:dyDescent="0.25">
      <c r="A307" s="66" t="s">
        <v>294</v>
      </c>
      <c r="B307" s="67"/>
      <c r="C307" s="59">
        <v>1</v>
      </c>
      <c r="D307" s="59">
        <v>0</v>
      </c>
      <c r="E307" s="59">
        <v>1</v>
      </c>
      <c r="F307" s="66" t="s">
        <v>244</v>
      </c>
      <c r="G307" s="59">
        <v>46.5</v>
      </c>
      <c r="H307" s="59">
        <v>35</v>
      </c>
    </row>
    <row r="308" spans="1:11" s="57" customFormat="1" ht="15.75" x14ac:dyDescent="0.25">
      <c r="A308" s="66" t="s">
        <v>295</v>
      </c>
      <c r="B308" s="67"/>
      <c r="C308" s="59">
        <v>1</v>
      </c>
      <c r="D308" s="59">
        <v>0</v>
      </c>
      <c r="E308" s="59">
        <v>1</v>
      </c>
      <c r="F308" s="66" t="s">
        <v>244</v>
      </c>
      <c r="G308" s="59">
        <v>31</v>
      </c>
      <c r="H308" s="59">
        <v>8</v>
      </c>
    </row>
    <row r="309" spans="1:11" s="57" customFormat="1" ht="15.75" x14ac:dyDescent="0.25">
      <c r="A309" s="66" t="s">
        <v>296</v>
      </c>
      <c r="B309" s="67"/>
      <c r="C309" s="59">
        <v>1</v>
      </c>
      <c r="D309" s="59">
        <v>0</v>
      </c>
      <c r="E309" s="59">
        <v>1</v>
      </c>
      <c r="F309" s="66" t="s">
        <v>244</v>
      </c>
      <c r="G309" s="59">
        <v>41</v>
      </c>
      <c r="H309" s="59">
        <v>26</v>
      </c>
    </row>
    <row r="310" spans="1:11" s="57" customFormat="1" ht="15.75" x14ac:dyDescent="0.25">
      <c r="A310" s="66" t="s">
        <v>297</v>
      </c>
      <c r="B310" s="67"/>
      <c r="C310" s="59">
        <v>1</v>
      </c>
      <c r="D310" s="59">
        <v>0</v>
      </c>
      <c r="E310" s="59">
        <v>1</v>
      </c>
      <c r="F310" s="66" t="s">
        <v>244</v>
      </c>
      <c r="G310" s="59">
        <v>26.5</v>
      </c>
      <c r="H310" s="59">
        <v>30</v>
      </c>
    </row>
    <row r="311" spans="1:11" s="57" customFormat="1" ht="15.75" x14ac:dyDescent="0.25">
      <c r="A311" s="66" t="s">
        <v>243</v>
      </c>
      <c r="B311" s="67"/>
      <c r="C311" s="59">
        <v>1</v>
      </c>
      <c r="D311" s="59">
        <v>0</v>
      </c>
      <c r="E311" s="59">
        <v>1</v>
      </c>
      <c r="F311" s="66" t="s">
        <v>244</v>
      </c>
      <c r="G311" s="59">
        <v>54</v>
      </c>
      <c r="H311" s="59">
        <v>51</v>
      </c>
    </row>
    <row r="312" spans="1:11" s="57" customFormat="1" ht="15.75" x14ac:dyDescent="0.25">
      <c r="A312" s="66" t="s">
        <v>298</v>
      </c>
      <c r="B312" s="67"/>
      <c r="C312" s="59">
        <v>1</v>
      </c>
      <c r="D312" s="59">
        <v>0</v>
      </c>
      <c r="E312" s="59">
        <v>1</v>
      </c>
      <c r="F312" s="66" t="s">
        <v>244</v>
      </c>
      <c r="G312" s="59">
        <v>26.5</v>
      </c>
      <c r="H312" s="59">
        <v>24</v>
      </c>
    </row>
    <row r="313" spans="1:1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 spans="1:11" x14ac:dyDescent="0.25">
      <c r="A314" s="85" t="s">
        <v>35</v>
      </c>
      <c r="B314" s="85" t="s">
        <v>57</v>
      </c>
      <c r="C314" s="85" t="s">
        <v>142</v>
      </c>
      <c r="D314" s="85" t="s">
        <v>114</v>
      </c>
      <c r="E314" s="6"/>
      <c r="F314" s="6"/>
      <c r="G314" s="6"/>
      <c r="H314" s="6"/>
      <c r="I314" s="6"/>
      <c r="J314" s="6"/>
      <c r="K314" s="6"/>
    </row>
    <row r="315" spans="1:11" x14ac:dyDescent="0.25">
      <c r="A315" s="85"/>
      <c r="B315" s="85"/>
      <c r="C315" s="85"/>
      <c r="D315" s="85"/>
      <c r="E315" s="6"/>
      <c r="F315" s="6"/>
      <c r="G315" s="6"/>
      <c r="H315" s="6"/>
      <c r="I315" s="6"/>
      <c r="J315" s="6"/>
      <c r="K315" s="6"/>
    </row>
    <row r="316" spans="1:11" s="57" customFormat="1" ht="15.75" x14ac:dyDescent="0.25">
      <c r="A316" s="66" t="s">
        <v>293</v>
      </c>
      <c r="B316" s="59">
        <v>100</v>
      </c>
      <c r="C316" s="59" t="s">
        <v>299</v>
      </c>
      <c r="D316" s="59" t="s">
        <v>245</v>
      </c>
      <c r="E316" s="58"/>
      <c r="F316" s="58"/>
      <c r="G316" s="58"/>
      <c r="H316" s="58"/>
      <c r="I316" s="58"/>
      <c r="J316" s="58"/>
      <c r="K316" s="58"/>
    </row>
    <row r="317" spans="1:11" s="57" customFormat="1" ht="15.75" x14ac:dyDescent="0.25">
      <c r="A317" s="66" t="s">
        <v>294</v>
      </c>
      <c r="B317" s="59">
        <v>15</v>
      </c>
      <c r="C317" s="59" t="s">
        <v>299</v>
      </c>
      <c r="D317" s="59" t="s">
        <v>245</v>
      </c>
      <c r="E317" s="58"/>
      <c r="F317" s="58"/>
      <c r="G317" s="58"/>
      <c r="H317" s="58"/>
      <c r="I317" s="58"/>
      <c r="J317" s="58"/>
      <c r="K317" s="58"/>
    </row>
    <row r="318" spans="1:11" s="57" customFormat="1" ht="15.75" x14ac:dyDescent="0.25">
      <c r="A318" s="66" t="s">
        <v>295</v>
      </c>
      <c r="B318" s="59">
        <v>1.5</v>
      </c>
      <c r="C318" s="59" t="s">
        <v>299</v>
      </c>
      <c r="D318" s="59" t="s">
        <v>245</v>
      </c>
      <c r="E318" s="58"/>
      <c r="F318" s="58"/>
      <c r="G318" s="58"/>
      <c r="H318" s="58"/>
      <c r="I318" s="58"/>
      <c r="J318" s="58"/>
      <c r="K318" s="58"/>
    </row>
    <row r="319" spans="1:11" s="57" customFormat="1" ht="15.75" x14ac:dyDescent="0.25">
      <c r="A319" s="66" t="s">
        <v>296</v>
      </c>
      <c r="B319" s="59">
        <v>6</v>
      </c>
      <c r="C319" s="59" t="s">
        <v>299</v>
      </c>
      <c r="D319" s="59" t="s">
        <v>245</v>
      </c>
      <c r="E319" s="58"/>
      <c r="F319" s="58"/>
      <c r="G319" s="58"/>
      <c r="H319" s="58"/>
      <c r="I319" s="58"/>
      <c r="J319" s="58"/>
      <c r="K319" s="58"/>
    </row>
    <row r="320" spans="1:11" ht="15.75" x14ac:dyDescent="0.25">
      <c r="A320" s="66" t="s">
        <v>297</v>
      </c>
      <c r="B320" s="59">
        <v>4.5</v>
      </c>
      <c r="C320" s="59" t="s">
        <v>299</v>
      </c>
      <c r="D320" s="59" t="s">
        <v>245</v>
      </c>
      <c r="E320" s="6"/>
      <c r="F320" s="6"/>
      <c r="G320" s="6"/>
      <c r="H320" s="6"/>
      <c r="I320" s="6"/>
      <c r="J320" s="6"/>
      <c r="K320" s="6"/>
    </row>
    <row r="321" spans="1:11" ht="15.75" x14ac:dyDescent="0.25">
      <c r="A321" s="66" t="s">
        <v>243</v>
      </c>
      <c r="B321" s="59">
        <v>20</v>
      </c>
      <c r="C321" s="59" t="s">
        <v>299</v>
      </c>
      <c r="D321" s="59" t="s">
        <v>245</v>
      </c>
      <c r="E321" s="6"/>
      <c r="F321" s="6"/>
      <c r="G321" s="6"/>
      <c r="H321" s="6"/>
      <c r="I321" s="6"/>
      <c r="J321" s="6"/>
      <c r="K321" s="6"/>
    </row>
    <row r="322" spans="1:11" ht="15.75" x14ac:dyDescent="0.25">
      <c r="A322" s="66" t="s">
        <v>298</v>
      </c>
      <c r="B322" s="59">
        <v>4.5</v>
      </c>
      <c r="C322" s="59" t="s">
        <v>299</v>
      </c>
      <c r="D322" s="59" t="s">
        <v>245</v>
      </c>
      <c r="E322" s="6"/>
      <c r="F322" s="6"/>
      <c r="G322" s="6"/>
      <c r="H322" s="6"/>
      <c r="I322" s="6"/>
      <c r="J322" s="6"/>
      <c r="K322" s="6"/>
    </row>
    <row r="323" spans="1:11" ht="15.75" x14ac:dyDescent="0.25">
      <c r="A323" s="66" t="s">
        <v>300</v>
      </c>
      <c r="B323" s="59"/>
      <c r="C323" s="59" t="s">
        <v>299</v>
      </c>
      <c r="D323" s="59" t="s">
        <v>245</v>
      </c>
      <c r="E323" s="6"/>
      <c r="F323" s="6"/>
      <c r="G323" s="6"/>
      <c r="H323" s="6"/>
      <c r="I323" s="6"/>
      <c r="J323" s="6"/>
      <c r="K323" s="6"/>
    </row>
    <row r="324" spans="1:1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 spans="1:11" x14ac:dyDescent="0.25">
      <c r="A325" s="11" t="s">
        <v>33</v>
      </c>
    </row>
    <row r="326" spans="1:11" ht="38.25" x14ac:dyDescent="0.25">
      <c r="A326" s="7" t="s">
        <v>35</v>
      </c>
      <c r="B326" s="7" t="s">
        <v>115</v>
      </c>
      <c r="C326" s="7" t="s">
        <v>116</v>
      </c>
      <c r="D326" s="7" t="s">
        <v>117</v>
      </c>
      <c r="E326" s="7" t="s">
        <v>118</v>
      </c>
      <c r="F326" s="7" t="s">
        <v>119</v>
      </c>
    </row>
    <row r="327" spans="1:11" s="57" customFormat="1" ht="15.75" x14ac:dyDescent="0.25">
      <c r="A327" s="59" t="s">
        <v>293</v>
      </c>
      <c r="B327" s="59">
        <v>170</v>
      </c>
      <c r="C327" s="72">
        <v>1.42</v>
      </c>
      <c r="D327" s="72">
        <v>93.53</v>
      </c>
      <c r="E327" s="73">
        <v>86</v>
      </c>
      <c r="F327" s="74">
        <v>18.100000000000001</v>
      </c>
    </row>
    <row r="328" spans="1:11" s="57" customFormat="1" ht="15.75" x14ac:dyDescent="0.25">
      <c r="A328" s="59" t="s">
        <v>294</v>
      </c>
      <c r="B328" s="59">
        <v>35</v>
      </c>
      <c r="C328" s="72">
        <v>37.869999999999997</v>
      </c>
      <c r="D328" s="72">
        <v>65.510000000000005</v>
      </c>
      <c r="E328" s="73">
        <v>46.5</v>
      </c>
      <c r="F328" s="74">
        <v>10.050000000000001</v>
      </c>
    </row>
    <row r="329" spans="1:11" s="57" customFormat="1" ht="15.75" x14ac:dyDescent="0.25">
      <c r="A329" s="59" t="s">
        <v>295</v>
      </c>
      <c r="B329" s="59">
        <v>8</v>
      </c>
      <c r="C329" s="72">
        <v>18.38</v>
      </c>
      <c r="D329" s="72">
        <v>48.02</v>
      </c>
      <c r="E329" s="73">
        <v>31</v>
      </c>
      <c r="F329" s="74">
        <v>16.2</v>
      </c>
    </row>
    <row r="330" spans="1:11" s="57" customFormat="1" ht="15.75" x14ac:dyDescent="0.25">
      <c r="A330" s="59" t="s">
        <v>296</v>
      </c>
      <c r="B330" s="59">
        <v>26</v>
      </c>
      <c r="C330" s="72">
        <v>35.979999999999997</v>
      </c>
      <c r="D330" s="72">
        <v>71.099999999999994</v>
      </c>
      <c r="E330" s="73">
        <v>41</v>
      </c>
      <c r="F330" s="74">
        <v>17.350000000000001</v>
      </c>
    </row>
    <row r="331" spans="1:11" s="57" customFormat="1" ht="15.75" x14ac:dyDescent="0.25">
      <c r="A331" s="59" t="s">
        <v>297</v>
      </c>
      <c r="B331" s="59">
        <v>30</v>
      </c>
      <c r="C331" s="72">
        <v>2.54</v>
      </c>
      <c r="D331" s="72">
        <v>32.9</v>
      </c>
      <c r="E331" s="73">
        <v>26.5</v>
      </c>
      <c r="F331" s="74">
        <v>11.15</v>
      </c>
    </row>
    <row r="332" spans="1:11" s="57" customFormat="1" ht="15.75" x14ac:dyDescent="0.25">
      <c r="A332" s="59" t="s">
        <v>243</v>
      </c>
      <c r="B332" s="59">
        <v>51</v>
      </c>
      <c r="C332" s="72">
        <v>23.07</v>
      </c>
      <c r="D332" s="72">
        <v>64.489999999999995</v>
      </c>
      <c r="E332" s="73">
        <v>54</v>
      </c>
      <c r="F332" s="74">
        <v>14.2</v>
      </c>
    </row>
    <row r="333" spans="1:11" s="57" customFormat="1" ht="15.75" x14ac:dyDescent="0.25">
      <c r="A333" s="59" t="s">
        <v>298</v>
      </c>
      <c r="B333" s="59">
        <v>24</v>
      </c>
      <c r="C333" s="72">
        <v>10</v>
      </c>
      <c r="D333" s="72">
        <v>25</v>
      </c>
      <c r="E333" s="73">
        <v>26.5</v>
      </c>
      <c r="F333" s="74">
        <v>16.52</v>
      </c>
    </row>
    <row r="334" spans="1:11" x14ac:dyDescent="0.25">
      <c r="A334" s="6"/>
      <c r="B334" s="6"/>
      <c r="C334" s="6"/>
      <c r="D334" s="6"/>
      <c r="E334" s="6"/>
      <c r="F334" s="6"/>
      <c r="G334" s="6"/>
      <c r="H334" s="6"/>
      <c r="I334" s="6"/>
    </row>
    <row r="335" spans="1:11" ht="51" x14ac:dyDescent="0.25">
      <c r="A335" s="7" t="s">
        <v>35</v>
      </c>
      <c r="B335" s="7" t="s">
        <v>120</v>
      </c>
      <c r="C335" s="7" t="s">
        <v>176</v>
      </c>
      <c r="D335" s="7" t="s">
        <v>177</v>
      </c>
      <c r="E335" s="6"/>
      <c r="F335" s="6"/>
      <c r="G335" s="6"/>
      <c r="H335" s="6"/>
      <c r="I335" s="6"/>
    </row>
    <row r="336" spans="1:11" s="57" customFormat="1" ht="15.75" x14ac:dyDescent="0.25">
      <c r="A336" s="68" t="s">
        <v>293</v>
      </c>
      <c r="B336" s="67" t="s">
        <v>301</v>
      </c>
      <c r="C336" s="75">
        <v>4881.5282810016988</v>
      </c>
      <c r="D336" s="75">
        <v>4807.8280666786013</v>
      </c>
      <c r="E336" s="58"/>
      <c r="F336" s="58"/>
      <c r="G336" s="69"/>
      <c r="H336" s="69"/>
      <c r="I336" s="70"/>
      <c r="J336" s="70"/>
    </row>
    <row r="337" spans="1:10" s="57" customFormat="1" ht="15.75" x14ac:dyDescent="0.25">
      <c r="A337" s="68" t="s">
        <v>294</v>
      </c>
      <c r="B337" s="67" t="s">
        <v>302</v>
      </c>
      <c r="C337" s="75">
        <v>1045.9645131240068</v>
      </c>
      <c r="D337" s="75">
        <v>1058.25074944529</v>
      </c>
      <c r="E337" s="58"/>
      <c r="F337" s="58"/>
      <c r="G337" s="69"/>
      <c r="H337" s="69"/>
      <c r="I337" s="70"/>
      <c r="J337" s="70"/>
    </row>
    <row r="338" spans="1:10" s="57" customFormat="1" ht="15.75" x14ac:dyDescent="0.25">
      <c r="A338" s="68" t="s">
        <v>295</v>
      </c>
      <c r="B338" s="67" t="s">
        <v>302</v>
      </c>
      <c r="C338" s="75">
        <v>87.614400789084328</v>
      </c>
      <c r="D338" s="75">
        <v>86.994598549612817</v>
      </c>
      <c r="E338" s="58"/>
      <c r="F338" s="58"/>
      <c r="G338" s="69"/>
      <c r="H338" s="69"/>
      <c r="I338" s="70"/>
      <c r="J338" s="70"/>
    </row>
    <row r="339" spans="1:10" s="57" customFormat="1" ht="15.75" x14ac:dyDescent="0.25">
      <c r="A339" s="68" t="s">
        <v>296</v>
      </c>
      <c r="B339" s="67" t="s">
        <v>303</v>
      </c>
      <c r="C339" s="75">
        <v>599.23923502657681</v>
      </c>
      <c r="D339" s="75">
        <v>599.0514127973338</v>
      </c>
      <c r="E339" s="58"/>
      <c r="F339" s="58"/>
      <c r="G339" s="69"/>
      <c r="H339" s="69"/>
      <c r="I339" s="70"/>
      <c r="J339" s="70"/>
    </row>
    <row r="340" spans="1:10" s="57" customFormat="1" ht="15.75" x14ac:dyDescent="0.25">
      <c r="A340" s="68" t="s">
        <v>297</v>
      </c>
      <c r="B340" s="67" t="s">
        <v>304</v>
      </c>
      <c r="C340" s="75">
        <v>491.07330812647268</v>
      </c>
      <c r="D340" s="75">
        <v>436.07419019805917</v>
      </c>
      <c r="E340" s="58"/>
      <c r="F340" s="58"/>
      <c r="G340" s="69"/>
      <c r="H340" s="69"/>
      <c r="I340" s="70"/>
      <c r="J340" s="70"/>
    </row>
    <row r="341" spans="1:10" s="57" customFormat="1" ht="15.75" x14ac:dyDescent="0.25">
      <c r="A341" s="68" t="s">
        <v>243</v>
      </c>
      <c r="B341" s="67" t="s">
        <v>303</v>
      </c>
      <c r="C341" s="75">
        <v>446.72527809743002</v>
      </c>
      <c r="D341" s="75">
        <v>453.69334939798068</v>
      </c>
      <c r="E341" s="58"/>
      <c r="F341" s="58"/>
      <c r="G341" s="69"/>
      <c r="H341" s="69"/>
      <c r="I341" s="70"/>
      <c r="J341" s="70"/>
    </row>
    <row r="342" spans="1:10" s="57" customFormat="1" ht="15.75" x14ac:dyDescent="0.25">
      <c r="A342" s="68" t="s">
        <v>298</v>
      </c>
      <c r="B342" s="67" t="s">
        <v>305</v>
      </c>
      <c r="C342" s="75">
        <v>338.55935119732584</v>
      </c>
      <c r="D342" s="75">
        <v>344.6748018484659</v>
      </c>
      <c r="E342" s="58"/>
      <c r="F342" s="58"/>
      <c r="G342" s="69"/>
      <c r="H342" s="69"/>
      <c r="I342" s="70"/>
      <c r="J342" s="70"/>
    </row>
    <row r="343" spans="1:10" s="57" customFormat="1" ht="15.75" x14ac:dyDescent="0.25">
      <c r="A343" s="68" t="s">
        <v>300</v>
      </c>
      <c r="B343" s="67" t="s">
        <v>302</v>
      </c>
      <c r="C343" s="75">
        <v>216.33185380020825</v>
      </c>
      <c r="D343" s="75">
        <v>220.23948999901978</v>
      </c>
      <c r="E343" s="58"/>
      <c r="F343" s="58"/>
      <c r="G343" s="69"/>
      <c r="H343" s="69"/>
      <c r="I343" s="70"/>
      <c r="J343" s="70"/>
    </row>
    <row r="344" spans="1:10" s="57" customFormat="1" ht="15.75" x14ac:dyDescent="0.25">
      <c r="A344" s="68" t="s">
        <v>306</v>
      </c>
      <c r="B344" s="67" t="s">
        <v>305</v>
      </c>
      <c r="C344" s="75">
        <v>117.90086032111348</v>
      </c>
      <c r="D344" s="75">
        <v>120.03052204946579</v>
      </c>
      <c r="E344" s="58"/>
      <c r="F344" s="58"/>
      <c r="G344" s="69"/>
      <c r="H344" s="69"/>
      <c r="I344" s="70"/>
      <c r="J344" s="70"/>
    </row>
    <row r="345" spans="1:10" x14ac:dyDescent="0.25">
      <c r="A345" s="6"/>
      <c r="B345" s="6"/>
      <c r="C345" s="6"/>
      <c r="D345" s="6"/>
      <c r="E345" s="58"/>
      <c r="F345" s="6"/>
      <c r="G345" s="69"/>
      <c r="H345" s="69"/>
      <c r="I345" s="70"/>
      <c r="J345" s="70"/>
    </row>
    <row r="346" spans="1:10" ht="16.5" x14ac:dyDescent="0.25">
      <c r="A346" s="12" t="s">
        <v>161</v>
      </c>
      <c r="G346" s="69"/>
      <c r="H346" s="69"/>
      <c r="I346" s="70"/>
      <c r="J346" s="70"/>
    </row>
    <row r="347" spans="1:10" x14ac:dyDescent="0.25">
      <c r="G347" s="69"/>
      <c r="H347" s="69"/>
      <c r="I347" s="70"/>
      <c r="J347" s="70"/>
    </row>
    <row r="348" spans="1:10" x14ac:dyDescent="0.25">
      <c r="A348" s="11" t="s">
        <v>33</v>
      </c>
      <c r="G348" s="69"/>
      <c r="H348" s="69"/>
      <c r="I348" s="70"/>
      <c r="J348" s="70"/>
    </row>
    <row r="349" spans="1:10" ht="51" x14ac:dyDescent="0.25">
      <c r="A349" s="7" t="s">
        <v>35</v>
      </c>
      <c r="B349" s="7" t="s">
        <v>121</v>
      </c>
      <c r="C349" s="7" t="s">
        <v>122</v>
      </c>
      <c r="D349" s="7" t="s">
        <v>176</v>
      </c>
      <c r="E349" s="7" t="s">
        <v>177</v>
      </c>
      <c r="F349" s="7" t="s">
        <v>320</v>
      </c>
      <c r="G349" s="69"/>
      <c r="H349" s="69"/>
      <c r="I349" s="70"/>
      <c r="J349" s="70"/>
    </row>
    <row r="350" spans="1:10" s="57" customFormat="1" ht="15.75" x14ac:dyDescent="0.25">
      <c r="A350" s="67" t="s">
        <v>311</v>
      </c>
      <c r="B350" s="67">
        <v>55</v>
      </c>
      <c r="C350" s="67">
        <v>28</v>
      </c>
      <c r="D350" s="75">
        <v>30.286459532029152</v>
      </c>
      <c r="E350" s="75">
        <v>116.05919987666692</v>
      </c>
      <c r="F350" s="62" t="s">
        <v>250</v>
      </c>
      <c r="G350" s="69"/>
      <c r="H350" s="69"/>
      <c r="I350" s="70"/>
      <c r="J350" s="70"/>
    </row>
    <row r="351" spans="1:10" s="57" customFormat="1" ht="31.5" x14ac:dyDescent="0.25">
      <c r="A351" s="67" t="s">
        <v>312</v>
      </c>
      <c r="B351" s="67">
        <v>100</v>
      </c>
      <c r="C351" s="67">
        <v>62</v>
      </c>
      <c r="D351" s="75">
        <v>67.06287467806456</v>
      </c>
      <c r="E351" s="75">
        <v>215.82938924432796</v>
      </c>
      <c r="F351" s="62" t="s">
        <v>250</v>
      </c>
      <c r="G351" s="69"/>
      <c r="H351" s="69"/>
      <c r="I351" s="70"/>
      <c r="J351" s="70"/>
    </row>
    <row r="352" spans="1:10" s="57" customFormat="1" ht="31.5" x14ac:dyDescent="0.25">
      <c r="A352" s="67" t="s">
        <v>313</v>
      </c>
      <c r="B352" s="67">
        <v>90</v>
      </c>
      <c r="C352" s="67">
        <v>75</v>
      </c>
      <c r="D352" s="75">
        <v>81.124445175078094</v>
      </c>
      <c r="E352" s="75">
        <v>201.57650504894781</v>
      </c>
      <c r="F352" s="62" t="s">
        <v>250</v>
      </c>
      <c r="G352" s="69"/>
      <c r="H352" s="69"/>
      <c r="I352" s="70"/>
      <c r="J352" s="70"/>
    </row>
    <row r="353" spans="1:10" s="57" customFormat="1" ht="31.5" x14ac:dyDescent="0.25">
      <c r="A353" s="67" t="s">
        <v>314</v>
      </c>
      <c r="B353" s="67">
        <v>50</v>
      </c>
      <c r="C353" s="67">
        <v>32</v>
      </c>
      <c r="D353" s="75">
        <v>34.613096608033317</v>
      </c>
      <c r="E353" s="75">
        <v>1067.9482514966983</v>
      </c>
      <c r="F353" s="62" t="s">
        <v>250</v>
      </c>
      <c r="G353" s="69"/>
      <c r="H353" s="69"/>
      <c r="I353" s="70"/>
      <c r="J353" s="70"/>
    </row>
    <row r="354" spans="1:10" s="57" customFormat="1" ht="31.5" x14ac:dyDescent="0.25">
      <c r="A354" s="67" t="s">
        <v>315</v>
      </c>
      <c r="B354" s="67">
        <v>33</v>
      </c>
      <c r="C354" s="67">
        <v>18</v>
      </c>
      <c r="D354" s="75">
        <v>19.469866842018739</v>
      </c>
      <c r="E354" s="75">
        <v>413.33364166602433</v>
      </c>
      <c r="F354" s="62" t="s">
        <v>250</v>
      </c>
      <c r="G354" s="69"/>
      <c r="H354" s="69"/>
      <c r="I354" s="70"/>
      <c r="J354" s="70"/>
    </row>
    <row r="355" spans="1:10" s="57" customFormat="1" ht="15.75" x14ac:dyDescent="0.25">
      <c r="A355" s="67" t="s">
        <v>316</v>
      </c>
      <c r="B355" s="67">
        <v>50</v>
      </c>
      <c r="C355" s="67">
        <v>30</v>
      </c>
      <c r="D355" s="75">
        <v>32.449778070031236</v>
      </c>
      <c r="E355" s="75">
        <v>2500.3631131324032</v>
      </c>
      <c r="F355" s="62" t="s">
        <v>250</v>
      </c>
      <c r="G355" s="69"/>
      <c r="H355" s="69"/>
      <c r="I355" s="70"/>
      <c r="J355" s="70"/>
    </row>
    <row r="356" spans="1:10" s="57" customFormat="1" ht="16.5" customHeight="1" x14ac:dyDescent="0.25">
      <c r="A356" s="67" t="s">
        <v>317</v>
      </c>
      <c r="B356" s="67">
        <v>40</v>
      </c>
      <c r="C356" s="67">
        <v>30</v>
      </c>
      <c r="D356" s="75">
        <v>32.449778070031236</v>
      </c>
      <c r="E356" s="75">
        <v>1256.2899355070788</v>
      </c>
      <c r="F356" s="62" t="s">
        <v>250</v>
      </c>
      <c r="G356" s="69"/>
      <c r="H356" s="69"/>
      <c r="I356" s="70"/>
      <c r="J356" s="70"/>
    </row>
    <row r="357" spans="1:10" s="57" customFormat="1" ht="15.75" x14ac:dyDescent="0.25">
      <c r="A357" s="67" t="s">
        <v>318</v>
      </c>
      <c r="B357" s="67">
        <v>80</v>
      </c>
      <c r="C357" s="67">
        <v>50</v>
      </c>
      <c r="D357" s="75">
        <v>54.082963450052063</v>
      </c>
      <c r="E357" s="75">
        <v>741.14997815976767</v>
      </c>
      <c r="F357" s="62" t="s">
        <v>250</v>
      </c>
      <c r="G357" s="69"/>
      <c r="H357" s="69"/>
      <c r="I357" s="70"/>
      <c r="J357" s="70"/>
    </row>
    <row r="358" spans="1:10" s="57" customFormat="1" ht="15.75" x14ac:dyDescent="0.25">
      <c r="A358" s="67" t="s">
        <v>319</v>
      </c>
      <c r="B358" s="67">
        <v>50</v>
      </c>
      <c r="C358" s="67">
        <v>28</v>
      </c>
      <c r="D358" s="75">
        <v>30.286459532029152</v>
      </c>
      <c r="E358" s="75">
        <v>617.96433618541073</v>
      </c>
      <c r="F358" s="62" t="s">
        <v>250</v>
      </c>
      <c r="G358" s="69"/>
      <c r="H358" s="69"/>
      <c r="I358" s="70"/>
      <c r="J358" s="70"/>
    </row>
    <row r="359" spans="1:10" x14ac:dyDescent="0.25">
      <c r="G359" s="69"/>
      <c r="H359" s="69"/>
      <c r="I359" s="70"/>
      <c r="J359" s="70"/>
    </row>
    <row r="360" spans="1:10" ht="16.5" x14ac:dyDescent="0.25">
      <c r="A360" s="12" t="s">
        <v>162</v>
      </c>
      <c r="G360" s="69"/>
      <c r="H360" s="69"/>
      <c r="I360" s="70"/>
      <c r="J360" s="70"/>
    </row>
    <row r="361" spans="1:10" x14ac:dyDescent="0.25">
      <c r="G361" s="69"/>
      <c r="H361" s="69"/>
      <c r="I361" s="70"/>
      <c r="J361" s="70"/>
    </row>
    <row r="362" spans="1:10" ht="41.25" customHeight="1" x14ac:dyDescent="0.25">
      <c r="A362" s="7" t="s">
        <v>123</v>
      </c>
      <c r="B362" s="7" t="s">
        <v>124</v>
      </c>
      <c r="C362" s="7" t="s">
        <v>125</v>
      </c>
      <c r="D362" s="7" t="s">
        <v>126</v>
      </c>
      <c r="G362" s="69"/>
      <c r="H362" s="69"/>
      <c r="I362" s="70"/>
      <c r="J362" s="70"/>
    </row>
    <row r="363" spans="1:10" s="63" customFormat="1" x14ac:dyDescent="0.25">
      <c r="A363" s="31" t="s">
        <v>250</v>
      </c>
      <c r="B363" s="31" t="s">
        <v>250</v>
      </c>
      <c r="C363" s="31" t="s">
        <v>250</v>
      </c>
      <c r="D363" s="31" t="s">
        <v>250</v>
      </c>
      <c r="G363" s="69"/>
      <c r="H363" s="69"/>
      <c r="I363" s="70"/>
      <c r="J363" s="70"/>
    </row>
    <row r="364" spans="1:10" x14ac:dyDescent="0.25">
      <c r="G364" s="69"/>
      <c r="H364" s="69"/>
      <c r="I364" s="70"/>
      <c r="J364" s="70"/>
    </row>
    <row r="365" spans="1:10" ht="16.5" x14ac:dyDescent="0.25">
      <c r="A365" s="12" t="s">
        <v>163</v>
      </c>
    </row>
    <row r="367" spans="1:10" x14ac:dyDescent="0.25">
      <c r="A367" s="11" t="s">
        <v>33</v>
      </c>
    </row>
    <row r="368" spans="1:10" x14ac:dyDescent="0.25">
      <c r="A368" s="7" t="s">
        <v>63</v>
      </c>
      <c r="B368" s="7" t="s">
        <v>64</v>
      </c>
      <c r="C368" s="7" t="s">
        <v>65</v>
      </c>
    </row>
    <row r="369" spans="1:3" s="57" customFormat="1" ht="15.75" x14ac:dyDescent="0.25">
      <c r="A369" s="61">
        <v>508618</v>
      </c>
      <c r="B369" s="67">
        <v>50</v>
      </c>
      <c r="C369" s="67" t="s">
        <v>260</v>
      </c>
    </row>
    <row r="370" spans="1:3" s="57" customFormat="1" ht="15.75" x14ac:dyDescent="0.25">
      <c r="A370" s="61">
        <v>57936</v>
      </c>
      <c r="B370" s="67">
        <v>50</v>
      </c>
      <c r="C370" s="67" t="s">
        <v>253</v>
      </c>
    </row>
    <row r="371" spans="1:3" s="57" customFormat="1" ht="15.75" x14ac:dyDescent="0.25">
      <c r="A371" s="61">
        <v>59282</v>
      </c>
      <c r="B371" s="67">
        <v>75</v>
      </c>
      <c r="C371" s="67" t="s">
        <v>260</v>
      </c>
    </row>
    <row r="372" spans="1:3" s="57" customFormat="1" ht="15.75" x14ac:dyDescent="0.25">
      <c r="A372" s="62">
        <v>16772</v>
      </c>
      <c r="B372" s="67">
        <v>75</v>
      </c>
      <c r="C372" s="67" t="s">
        <v>253</v>
      </c>
    </row>
    <row r="373" spans="1:3" s="57" customFormat="1" ht="15.75" x14ac:dyDescent="0.25">
      <c r="A373" s="61">
        <v>70058</v>
      </c>
      <c r="B373" s="67">
        <v>100</v>
      </c>
      <c r="C373" s="67" t="s">
        <v>260</v>
      </c>
    </row>
    <row r="374" spans="1:3" s="57" customFormat="1" ht="15.75" x14ac:dyDescent="0.25">
      <c r="A374" s="61">
        <v>9643</v>
      </c>
      <c r="B374" s="67">
        <v>100</v>
      </c>
      <c r="C374" s="67" t="s">
        <v>253</v>
      </c>
    </row>
    <row r="375" spans="1:3" s="57" customFormat="1" ht="15.75" x14ac:dyDescent="0.25">
      <c r="A375" s="61">
        <v>408</v>
      </c>
      <c r="B375" s="67">
        <v>100</v>
      </c>
      <c r="C375" s="67" t="s">
        <v>307</v>
      </c>
    </row>
    <row r="376" spans="1:3" s="57" customFormat="1" ht="15.75" x14ac:dyDescent="0.25">
      <c r="A376" s="61">
        <v>96</v>
      </c>
      <c r="B376" s="67">
        <v>125</v>
      </c>
      <c r="C376" s="67" t="s">
        <v>253</v>
      </c>
    </row>
    <row r="377" spans="1:3" s="57" customFormat="1" ht="15.75" x14ac:dyDescent="0.25">
      <c r="A377" s="62">
        <v>5116</v>
      </c>
      <c r="B377" s="67">
        <v>150</v>
      </c>
      <c r="C377" s="67" t="s">
        <v>260</v>
      </c>
    </row>
    <row r="378" spans="1:3" s="57" customFormat="1" ht="15.75" x14ac:dyDescent="0.25">
      <c r="A378" s="61">
        <v>37881</v>
      </c>
      <c r="B378" s="67">
        <v>150</v>
      </c>
      <c r="C378" s="67" t="s">
        <v>253</v>
      </c>
    </row>
    <row r="379" spans="1:3" s="57" customFormat="1" ht="15.75" x14ac:dyDescent="0.25">
      <c r="A379" s="61">
        <v>9913</v>
      </c>
      <c r="B379" s="67">
        <v>150</v>
      </c>
      <c r="C379" s="67" t="s">
        <v>307</v>
      </c>
    </row>
    <row r="380" spans="1:3" s="57" customFormat="1" ht="15.75" x14ac:dyDescent="0.25">
      <c r="A380" s="61">
        <v>2104</v>
      </c>
      <c r="B380" s="67">
        <v>200</v>
      </c>
      <c r="C380" s="67" t="s">
        <v>260</v>
      </c>
    </row>
    <row r="381" spans="1:3" s="57" customFormat="1" ht="15.75" x14ac:dyDescent="0.25">
      <c r="A381" s="61">
        <v>24039</v>
      </c>
      <c r="B381" s="67">
        <v>200</v>
      </c>
      <c r="C381" s="67" t="s">
        <v>253</v>
      </c>
    </row>
    <row r="382" spans="1:3" s="57" customFormat="1" ht="15.75" x14ac:dyDescent="0.25">
      <c r="A382" s="61">
        <v>5570</v>
      </c>
      <c r="B382" s="67">
        <v>200</v>
      </c>
      <c r="C382" s="67" t="s">
        <v>307</v>
      </c>
    </row>
    <row r="383" spans="1:3" s="57" customFormat="1" ht="15.75" x14ac:dyDescent="0.25">
      <c r="A383" s="62">
        <v>780</v>
      </c>
      <c r="B383" s="67">
        <v>225</v>
      </c>
      <c r="C383" s="67" t="s">
        <v>253</v>
      </c>
    </row>
    <row r="384" spans="1:3" s="57" customFormat="1" ht="15.75" x14ac:dyDescent="0.25">
      <c r="A384" s="61">
        <v>33193</v>
      </c>
      <c r="B384" s="67">
        <v>250</v>
      </c>
      <c r="C384" s="67" t="s">
        <v>253</v>
      </c>
    </row>
    <row r="385" spans="1:3" s="57" customFormat="1" ht="15.75" x14ac:dyDescent="0.25">
      <c r="A385" s="61">
        <v>1658</v>
      </c>
      <c r="B385" s="67">
        <v>250</v>
      </c>
      <c r="C385" s="67" t="s">
        <v>307</v>
      </c>
    </row>
    <row r="386" spans="1:3" s="57" customFormat="1" ht="15.75" x14ac:dyDescent="0.25">
      <c r="A386" s="61">
        <v>2432</v>
      </c>
      <c r="B386" s="67">
        <v>250</v>
      </c>
      <c r="C386" s="67" t="s">
        <v>308</v>
      </c>
    </row>
    <row r="387" spans="1:3" s="57" customFormat="1" ht="15.75" x14ac:dyDescent="0.25">
      <c r="A387" s="61">
        <v>8549</v>
      </c>
      <c r="B387" s="67">
        <v>300</v>
      </c>
      <c r="C387" s="67" t="s">
        <v>253</v>
      </c>
    </row>
    <row r="388" spans="1:3" s="57" customFormat="1" ht="15.75" x14ac:dyDescent="0.25">
      <c r="A388" s="62">
        <v>918</v>
      </c>
      <c r="B388" s="67">
        <v>300</v>
      </c>
      <c r="C388" s="67" t="s">
        <v>307</v>
      </c>
    </row>
    <row r="389" spans="1:3" s="57" customFormat="1" ht="15.75" x14ac:dyDescent="0.25">
      <c r="A389" s="61">
        <v>4265</v>
      </c>
      <c r="B389" s="67">
        <v>350</v>
      </c>
      <c r="C389" s="67" t="s">
        <v>253</v>
      </c>
    </row>
    <row r="390" spans="1:3" s="57" customFormat="1" ht="15.75" x14ac:dyDescent="0.25">
      <c r="A390" s="61">
        <v>1480</v>
      </c>
      <c r="B390" s="67">
        <v>350</v>
      </c>
      <c r="C390" s="67" t="s">
        <v>308</v>
      </c>
    </row>
    <row r="391" spans="1:3" s="57" customFormat="1" ht="15.75" x14ac:dyDescent="0.25">
      <c r="A391" s="62">
        <v>322</v>
      </c>
      <c r="B391" s="67">
        <v>350</v>
      </c>
      <c r="C391" s="67" t="s">
        <v>309</v>
      </c>
    </row>
    <row r="392" spans="1:3" s="57" customFormat="1" ht="15.75" x14ac:dyDescent="0.25">
      <c r="A392" s="61">
        <v>13393</v>
      </c>
      <c r="B392" s="67">
        <v>400</v>
      </c>
      <c r="C392" s="67" t="s">
        <v>253</v>
      </c>
    </row>
    <row r="393" spans="1:3" s="57" customFormat="1" ht="15.75" x14ac:dyDescent="0.25">
      <c r="A393" s="61">
        <v>19876</v>
      </c>
      <c r="B393" s="67">
        <v>500</v>
      </c>
      <c r="C393" s="67" t="s">
        <v>253</v>
      </c>
    </row>
    <row r="394" spans="1:3" s="57" customFormat="1" ht="15.75" x14ac:dyDescent="0.25">
      <c r="A394" s="61">
        <v>1665</v>
      </c>
      <c r="B394" s="67">
        <v>550</v>
      </c>
      <c r="C394" s="67" t="s">
        <v>253</v>
      </c>
    </row>
    <row r="395" spans="1:3" s="57" customFormat="1" ht="15.75" x14ac:dyDescent="0.25">
      <c r="A395" s="61">
        <v>4421</v>
      </c>
      <c r="B395" s="67">
        <v>600</v>
      </c>
      <c r="C395" s="67" t="s">
        <v>253</v>
      </c>
    </row>
    <row r="396" spans="1:3" s="57" customFormat="1" ht="15.75" x14ac:dyDescent="0.25">
      <c r="A396" s="62">
        <v>574</v>
      </c>
      <c r="B396" s="67">
        <v>700</v>
      </c>
      <c r="C396" s="67" t="s">
        <v>253</v>
      </c>
    </row>
    <row r="397" spans="1:3" x14ac:dyDescent="0.25">
      <c r="A397" s="60" t="s">
        <v>310</v>
      </c>
    </row>
    <row r="398" spans="1:3" ht="16.5" x14ac:dyDescent="0.25">
      <c r="A398" s="12" t="s">
        <v>164</v>
      </c>
    </row>
    <row r="400" spans="1:3" x14ac:dyDescent="0.25">
      <c r="A400" s="11" t="s">
        <v>33</v>
      </c>
    </row>
    <row r="401" spans="1:3" x14ac:dyDescent="0.25">
      <c r="A401" s="7" t="s">
        <v>84</v>
      </c>
      <c r="B401" s="7" t="s">
        <v>178</v>
      </c>
      <c r="C401" s="7" t="s">
        <v>179</v>
      </c>
    </row>
    <row r="402" spans="1:3" ht="15.75" x14ac:dyDescent="0.25">
      <c r="A402" s="4" t="s">
        <v>127</v>
      </c>
      <c r="B402" s="61">
        <v>88762</v>
      </c>
      <c r="C402" s="61">
        <v>108928</v>
      </c>
    </row>
    <row r="403" spans="1:3" ht="15.75" x14ac:dyDescent="0.25">
      <c r="A403" s="4" t="s">
        <v>128</v>
      </c>
      <c r="B403" s="61">
        <v>488</v>
      </c>
      <c r="C403" s="61">
        <v>510</v>
      </c>
    </row>
    <row r="404" spans="1:3" ht="15.75" x14ac:dyDescent="0.25">
      <c r="A404" s="4" t="s">
        <v>129</v>
      </c>
      <c r="B404" s="61">
        <v>789</v>
      </c>
      <c r="C404" s="61">
        <v>0</v>
      </c>
    </row>
    <row r="405" spans="1:3" ht="15.75" x14ac:dyDescent="0.25">
      <c r="A405" s="4" t="s">
        <v>130</v>
      </c>
      <c r="B405" s="61">
        <v>8145</v>
      </c>
      <c r="C405" s="61">
        <v>8914</v>
      </c>
    </row>
    <row r="406" spans="1:3" ht="15.75" x14ac:dyDescent="0.25">
      <c r="A406" s="4" t="s">
        <v>131</v>
      </c>
      <c r="B406" s="61">
        <v>512</v>
      </c>
      <c r="C406" s="61">
        <v>514</v>
      </c>
    </row>
    <row r="407" spans="1:3" ht="15.75" x14ac:dyDescent="0.25">
      <c r="A407" s="4" t="s">
        <v>132</v>
      </c>
      <c r="B407" s="61">
        <f>SUM(B402:B406)</f>
        <v>98696</v>
      </c>
      <c r="C407" s="61">
        <f>SUM(C402:C406)</f>
        <v>118866</v>
      </c>
    </row>
    <row r="408" spans="1:3" x14ac:dyDescent="0.25">
      <c r="A408" s="60" t="s">
        <v>310</v>
      </c>
    </row>
  </sheetData>
  <mergeCells count="136">
    <mergeCell ref="B283:B298"/>
    <mergeCell ref="H85:H86"/>
    <mergeCell ref="H46:H47"/>
    <mergeCell ref="A140:C140"/>
    <mergeCell ref="B51:E51"/>
    <mergeCell ref="A138:C138"/>
    <mergeCell ref="A139:C139"/>
    <mergeCell ref="E80:E81"/>
    <mergeCell ref="A90:A91"/>
    <mergeCell ref="A124:A125"/>
    <mergeCell ref="C124:E125"/>
    <mergeCell ref="F124:H125"/>
    <mergeCell ref="B90:D90"/>
    <mergeCell ref="A97:A98"/>
    <mergeCell ref="A119:A120"/>
    <mergeCell ref="B119:B120"/>
    <mergeCell ref="C119:E119"/>
    <mergeCell ref="F119:F120"/>
    <mergeCell ref="G119:G120"/>
    <mergeCell ref="F87:G87"/>
    <mergeCell ref="F88:G88"/>
    <mergeCell ref="E171:F171"/>
    <mergeCell ref="E172:F172"/>
    <mergeCell ref="G199:H199"/>
    <mergeCell ref="A13:A15"/>
    <mergeCell ref="A32:A33"/>
    <mergeCell ref="A46:A47"/>
    <mergeCell ref="B46:B47"/>
    <mergeCell ref="C46:C47"/>
    <mergeCell ref="E46:E47"/>
    <mergeCell ref="B85:E85"/>
    <mergeCell ref="A51:A52"/>
    <mergeCell ref="F46:G47"/>
    <mergeCell ref="F48:G48"/>
    <mergeCell ref="F49:G49"/>
    <mergeCell ref="A79:G79"/>
    <mergeCell ref="A80:A81"/>
    <mergeCell ref="A59:A60"/>
    <mergeCell ref="A85:A86"/>
    <mergeCell ref="B80:B81"/>
    <mergeCell ref="C80:C81"/>
    <mergeCell ref="D80:D81"/>
    <mergeCell ref="F85:G86"/>
    <mergeCell ref="C14:C15"/>
    <mergeCell ref="D14:D15"/>
    <mergeCell ref="E14:E15"/>
    <mergeCell ref="F14:F15"/>
    <mergeCell ref="C126:E126"/>
    <mergeCell ref="C127:E127"/>
    <mergeCell ref="F126:H126"/>
    <mergeCell ref="F127:H127"/>
    <mergeCell ref="C148:D148"/>
    <mergeCell ref="C149:D149"/>
    <mergeCell ref="E148:F148"/>
    <mergeCell ref="E149:F149"/>
    <mergeCell ref="D167:E167"/>
    <mergeCell ref="C171:D171"/>
    <mergeCell ref="C172:D172"/>
    <mergeCell ref="F164:G164"/>
    <mergeCell ref="A153:A154"/>
    <mergeCell ref="B153:B154"/>
    <mergeCell ref="C153:C154"/>
    <mergeCell ref="D153:E153"/>
    <mergeCell ref="B162:C162"/>
    <mergeCell ref="A157:A158"/>
    <mergeCell ref="D168:E168"/>
    <mergeCell ref="A166:A167"/>
    <mergeCell ref="B167:C167"/>
    <mergeCell ref="A243:A244"/>
    <mergeCell ref="B243:B244"/>
    <mergeCell ref="C243:C244"/>
    <mergeCell ref="B262:B263"/>
    <mergeCell ref="E243:E244"/>
    <mergeCell ref="C262:C263"/>
    <mergeCell ref="A262:A263"/>
    <mergeCell ref="D262:D263"/>
    <mergeCell ref="F243:G243"/>
    <mergeCell ref="D243:D244"/>
    <mergeCell ref="E262:E263"/>
    <mergeCell ref="F262:G262"/>
    <mergeCell ref="A304:A305"/>
    <mergeCell ref="B304:B305"/>
    <mergeCell ref="C304:E304"/>
    <mergeCell ref="F304:F305"/>
    <mergeCell ref="G304:G305"/>
    <mergeCell ref="H304:H305"/>
    <mergeCell ref="B314:B315"/>
    <mergeCell ref="C314:C315"/>
    <mergeCell ref="D314:D315"/>
    <mergeCell ref="A314:A315"/>
    <mergeCell ref="C224:D224"/>
    <mergeCell ref="A175:H175"/>
    <mergeCell ref="C225:D225"/>
    <mergeCell ref="C226:D226"/>
    <mergeCell ref="E223:F223"/>
    <mergeCell ref="E224:F224"/>
    <mergeCell ref="E225:F225"/>
    <mergeCell ref="E226:F226"/>
    <mergeCell ref="F199:F200"/>
    <mergeCell ref="A214:A215"/>
    <mergeCell ref="B214:B215"/>
    <mergeCell ref="C214:E214"/>
    <mergeCell ref="F214:F215"/>
    <mergeCell ref="G214:G215"/>
    <mergeCell ref="H214:H215"/>
    <mergeCell ref="B221:B222"/>
    <mergeCell ref="A199:A200"/>
    <mergeCell ref="B199:B200"/>
    <mergeCell ref="C199:C200"/>
    <mergeCell ref="D199:D200"/>
    <mergeCell ref="E199:E200"/>
    <mergeCell ref="A177:A178"/>
    <mergeCell ref="A299:G299"/>
    <mergeCell ref="A96:C96"/>
    <mergeCell ref="G13:H13"/>
    <mergeCell ref="I13:J14"/>
    <mergeCell ref="A196:F196"/>
    <mergeCell ref="A221:A222"/>
    <mergeCell ref="C221:D222"/>
    <mergeCell ref="E221:F222"/>
    <mergeCell ref="H119:H120"/>
    <mergeCell ref="B124:B125"/>
    <mergeCell ref="D158:F158"/>
    <mergeCell ref="D159:F159"/>
    <mergeCell ref="D160:F160"/>
    <mergeCell ref="B157:G157"/>
    <mergeCell ref="D162:E163"/>
    <mergeCell ref="F162:G163"/>
    <mergeCell ref="B166:E166"/>
    <mergeCell ref="B168:C168"/>
    <mergeCell ref="A162:A163"/>
    <mergeCell ref="D164:E164"/>
    <mergeCell ref="A58:C58"/>
    <mergeCell ref="B88:E88"/>
    <mergeCell ref="A176:B176"/>
    <mergeCell ref="C223:D223"/>
  </mergeCells>
  <pageMargins left="0.511811024" right="0.511811024" top="0.78740157499999996" bottom="0.78740157499999996" header="0.31496062000000002" footer="0.31496062000000002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Andrenandes Sincerre Goncalves</cp:lastModifiedBy>
  <cp:lastPrinted>2017-07-12T21:45:30Z</cp:lastPrinted>
  <dcterms:created xsi:type="dcterms:W3CDTF">2017-05-24T12:23:31Z</dcterms:created>
  <dcterms:modified xsi:type="dcterms:W3CDTF">2019-07-12T14:45:50Z</dcterms:modified>
</cp:coreProperties>
</file>